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Pol'!$A$1:$U$89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" i="12" l="1"/>
  <c r="K9" i="12"/>
  <c r="M9" i="12"/>
  <c r="O9" i="12"/>
  <c r="Q9" i="12"/>
  <c r="U9" i="12"/>
  <c r="I11" i="12"/>
  <c r="K11" i="12"/>
  <c r="M11" i="12"/>
  <c r="O11" i="12"/>
  <c r="Q11" i="12"/>
  <c r="U11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8" i="12"/>
  <c r="K48" i="12"/>
  <c r="M48" i="12"/>
  <c r="O48" i="12"/>
  <c r="Q48" i="12"/>
  <c r="U48" i="12"/>
  <c r="I49" i="12"/>
  <c r="K49" i="12"/>
  <c r="M49" i="12"/>
  <c r="O49" i="12"/>
  <c r="Q49" i="12"/>
  <c r="U49" i="12"/>
  <c r="I51" i="12"/>
  <c r="K51" i="12"/>
  <c r="M51" i="12"/>
  <c r="O51" i="12"/>
  <c r="Q51" i="12"/>
  <c r="U51" i="12"/>
  <c r="I54" i="12"/>
  <c r="K54" i="12"/>
  <c r="M54" i="12"/>
  <c r="O54" i="12"/>
  <c r="Q54" i="12"/>
  <c r="U54" i="12"/>
  <c r="I56" i="12"/>
  <c r="K56" i="12"/>
  <c r="M56" i="12"/>
  <c r="O56" i="12"/>
  <c r="Q56" i="12"/>
  <c r="U56" i="12"/>
  <c r="I58" i="12"/>
  <c r="K58" i="12"/>
  <c r="M58" i="12"/>
  <c r="O58" i="12"/>
  <c r="Q58" i="12"/>
  <c r="U58" i="12"/>
  <c r="I60" i="12"/>
  <c r="K60" i="12"/>
  <c r="M60" i="12"/>
  <c r="O60" i="12"/>
  <c r="Q60" i="12"/>
  <c r="U60" i="12"/>
  <c r="I61" i="12"/>
  <c r="K61" i="12"/>
  <c r="M61" i="12"/>
  <c r="O61" i="12"/>
  <c r="Q61" i="12"/>
  <c r="U61" i="12"/>
  <c r="I64" i="12"/>
  <c r="I63" i="12" s="1"/>
  <c r="K64" i="12"/>
  <c r="K63" i="12" s="1"/>
  <c r="M64" i="12"/>
  <c r="M63" i="12" s="1"/>
  <c r="O64" i="12"/>
  <c r="O63" i="12" s="1"/>
  <c r="Q64" i="12"/>
  <c r="Q63" i="12" s="1"/>
  <c r="U64" i="12"/>
  <c r="U63" i="12" s="1"/>
  <c r="I67" i="12"/>
  <c r="K67" i="12"/>
  <c r="M67" i="12"/>
  <c r="O67" i="12"/>
  <c r="Q67" i="12"/>
  <c r="U67" i="12"/>
  <c r="I71" i="12"/>
  <c r="K71" i="12"/>
  <c r="M71" i="12"/>
  <c r="O71" i="12"/>
  <c r="Q71" i="12"/>
  <c r="U71" i="12"/>
  <c r="I73" i="12"/>
  <c r="K73" i="12"/>
  <c r="M73" i="12"/>
  <c r="O73" i="12"/>
  <c r="Q73" i="12"/>
  <c r="U73" i="12"/>
  <c r="I75" i="12"/>
  <c r="I74" i="12" s="1"/>
  <c r="K75" i="12"/>
  <c r="K74" i="12" s="1"/>
  <c r="M75" i="12"/>
  <c r="M74" i="12" s="1"/>
  <c r="O75" i="12"/>
  <c r="O74" i="12" s="1"/>
  <c r="Q75" i="12"/>
  <c r="Q74" i="12" s="1"/>
  <c r="U75" i="12"/>
  <c r="U74" i="12" s="1"/>
  <c r="I77" i="12"/>
  <c r="K77" i="12"/>
  <c r="M77" i="12"/>
  <c r="O77" i="12"/>
  <c r="Q77" i="12"/>
  <c r="U77" i="12"/>
  <c r="I78" i="12"/>
  <c r="K78" i="12"/>
  <c r="M78" i="12"/>
  <c r="O78" i="12"/>
  <c r="Q78" i="12"/>
  <c r="U78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3" i="12"/>
  <c r="K83" i="12"/>
  <c r="M83" i="12"/>
  <c r="O83" i="12"/>
  <c r="Q83" i="12"/>
  <c r="U83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86" i="12"/>
  <c r="K86" i="12"/>
  <c r="M86" i="12"/>
  <c r="O86" i="12"/>
  <c r="Q86" i="12"/>
  <c r="U86" i="12"/>
  <c r="I87" i="12"/>
  <c r="K87" i="12"/>
  <c r="M87" i="12"/>
  <c r="O87" i="12"/>
  <c r="Q87" i="12"/>
  <c r="U87" i="12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Q66" i="12" l="1"/>
  <c r="I66" i="12"/>
  <c r="M76" i="12"/>
  <c r="Q76" i="12"/>
  <c r="I76" i="12"/>
  <c r="O66" i="12"/>
  <c r="M53" i="12"/>
  <c r="Q53" i="12"/>
  <c r="I53" i="12"/>
  <c r="O76" i="12"/>
  <c r="U76" i="12"/>
  <c r="K76" i="12"/>
  <c r="O53" i="12"/>
  <c r="U53" i="12"/>
  <c r="K53" i="12"/>
  <c r="Q8" i="12"/>
  <c r="I8" i="12"/>
  <c r="U66" i="12"/>
  <c r="K66" i="12"/>
  <c r="O8" i="12"/>
  <c r="U8" i="12"/>
  <c r="K8" i="12"/>
  <c r="M66" i="12"/>
  <c r="M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<sst xmlns="http://schemas.openxmlformats.org/spreadsheetml/2006/main" count="357" uniqueCount="205">
  <si>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</si>
  <si>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</si>
  <si>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</si>
  <si>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</si>
  <si>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</si>
  <si>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</si>
  <si>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</si>
  <si>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</si>
  <si>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</si>
  <si>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</si>
  <si>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</si>
  <si>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</si>
  <si>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</si>
  <si>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</si>
  <si>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</si>
  <si>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</si>
  <si>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</si>
  <si>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</si>
  <si>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</si>
  <si>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</si>
  <si>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</si>
  <si>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</si>
  <si>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</si>
  <si>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</si>
  <si>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</si>
  <si>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</si>
  <si>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</si>
  <si>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</si>
  <si>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</si>
  <si>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</si>
  <si>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</si>
  <si>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</si>
  <si>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</si>
  <si>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</si>
  <si>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</si>
  <si>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</si>
  <si>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</si>
  <si>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</si>
  <si>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</si>
  <si>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</si>
  <si>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</si>
  <si>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</si>
  <si>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</si>
  <si>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</si>
  <si>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 František Marcián</t>
  </si>
  <si>
    <t>Zahájka Hrušky, ř.km 0,000-0,940, úprava potoka</t>
  </si>
  <si>
    <t>Za Sokolovnou 323</t>
  </si>
  <si>
    <t>Rajhradice</t>
  </si>
  <si>
    <t>66461</t>
  </si>
  <si>
    <t>15226085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</si>
  <si>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</si>
  <si>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</si>
  <si>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</si>
  <si>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</si>
  <si>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</si>
  <si>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</si>
  <si>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</si>
  <si>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</si>
  <si>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</si>
  <si>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</si>
  <si>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</si>
  <si>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</si>
  <si>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</si>
  <si>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</si>
  <si>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</si>
  <si>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</si>
  <si>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</si>
  <si>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</si>
  <si>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</si>
  <si>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</si>
  <si>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</si>
  <si>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</si>
  <si>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</si>
  <si>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</si>
  <si>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</si>
  <si>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</si>
  <si>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</si>
  <si>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</si>
  <si>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</si>
  <si>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</si>
  <si>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</si>
  <si>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</si>
  <si>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</si>
  <si>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</si>
  <si>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</si>
  <si>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</si>
  <si>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</si>
  <si>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</si>
  <si>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</si>
  <si>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</si>
  <si>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</si>
  <si>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</si>
  <si>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</si>
  <si>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111101102R00</t>
  </si>
  <si>
    <t>Odstranění travin, rákosu na ploše nad 0,1 do 1 ha</t>
  </si>
  <si>
    <t>ha</t>
  </si>
  <si>
    <t>POL1_0</t>
  </si>
  <si>
    <t>(940-40)*6,0*0,0001</t>
  </si>
  <si>
    <t>VV</t>
  </si>
  <si>
    <t>m2</t>
  </si>
  <si>
    <t>kus</t>
  </si>
  <si>
    <t>114203103R00</t>
  </si>
  <si>
    <t>Rozebrání dlažeb z lom.kamene do MC, spáry MC</t>
  </si>
  <si>
    <t>m3</t>
  </si>
  <si>
    <t>7,0*9,0*0,4</t>
  </si>
  <si>
    <t>113106241R00</t>
  </si>
  <si>
    <t>Rozebrání ploch ze silničních panelů</t>
  </si>
  <si>
    <t>6*1,5*2</t>
  </si>
  <si>
    <t>129103101R00</t>
  </si>
  <si>
    <t>Čištění vodotečí, hl. do 2,5 m, š.do 5 m, v hor.2</t>
  </si>
  <si>
    <t>PF 0,000-0,042: : (3,0+0,94)/2*42</t>
  </si>
  <si>
    <t>PF 0,042-0,084: : (0,94+0,37)/2*42</t>
  </si>
  <si>
    <t>PF 0,840-0,119: : (0,37+0,48)/2*35</t>
  </si>
  <si>
    <t>PF 0,119-0,166: : (0,48+0,62)/2*47</t>
  </si>
  <si>
    <t>PF 0,166-0,197: : (0,62+0)/2*32</t>
  </si>
  <si>
    <t>PF 0,197-0,229: : (0+1,52)/2*32</t>
  </si>
  <si>
    <t>PF 0,267-0,299: : (5,1+1,59)/2*32</t>
  </si>
  <si>
    <t>PF 0,299-0,313: : (1,59+1,19)/2*14</t>
  </si>
  <si>
    <t>PF 0,313-0,367: : (1,19+0,78)/2*54</t>
  </si>
  <si>
    <t>PF 0,367-0,409: : (0,78+0,80)/2*42</t>
  </si>
  <si>
    <t>PF 0,409-0,450: : (0,80+1,5)/2*41</t>
  </si>
  <si>
    <t>PF 0,450-0,496: : (1,50+0,20)/2*46</t>
  </si>
  <si>
    <t>PF 0,496-0,539: : (0,20+0,31)/2*43</t>
  </si>
  <si>
    <t>PF 0,539-0,560: : (0,31+1,68)/2*21</t>
  </si>
  <si>
    <t>PF 0,560-0,596: : (1,68+0,62)/2*36</t>
  </si>
  <si>
    <t>PF 0,596-0,620: : (0,62+0,58)/2*24</t>
  </si>
  <si>
    <t>PF 0,620-0,639: : (0,58+0,62)/2*19</t>
  </si>
  <si>
    <t>PF 0,639-0,694: : (0,62+0,93)/2*55</t>
  </si>
  <si>
    <t>PF 0,694-0,732: : (0,93+0,55)/2*13</t>
  </si>
  <si>
    <t>PF 0,732-0,742: : (0,55+0)/2*10</t>
  </si>
  <si>
    <t>PF 0,742-0,746: : 8,5*4</t>
  </si>
  <si>
    <t>PF 0,746-0,776: : (0,31+0,31)/2*30</t>
  </si>
  <si>
    <t>PF 0,776-0,814: : (0,31+0,15)/2*38</t>
  </si>
  <si>
    <t>PF 0,814-0,842: : (0,15+0,1)/2*28</t>
  </si>
  <si>
    <t>PF 0,842-0,871: : (0,1+0,1)/2*29</t>
  </si>
  <si>
    <t>PF 0,871-0,900: : (0,1+0,41)/2*29</t>
  </si>
  <si>
    <t>PF 0,900-0,941: : (0,41+0,53)/2*41</t>
  </si>
  <si>
    <t>PF 0,941-0,977: : (0,53+1,08)/2*36</t>
  </si>
  <si>
    <t/>
  </si>
  <si>
    <t>162501102R00</t>
  </si>
  <si>
    <t>Vodorovné přemístění výkopku z hor.1-4 do 3000 m</t>
  </si>
  <si>
    <t>181006111R00</t>
  </si>
  <si>
    <t>Rozprostření zemin v rov./sklonu 1:5, tl. do 10 cm</t>
  </si>
  <si>
    <t>752,748/0,1</t>
  </si>
  <si>
    <t>183551111R00</t>
  </si>
  <si>
    <t>Úprava půdy první orbou 30 cm, do 5 ha, do 5 st.</t>
  </si>
  <si>
    <t>180401213R00</t>
  </si>
  <si>
    <t>Založení trávníku lučního výsevem ve svahu do 1:1</t>
  </si>
  <si>
    <t>4,0*(977-44)</t>
  </si>
  <si>
    <t>00572472R</t>
  </si>
  <si>
    <t>Směs travní luční III. - dlouhodobá PROFI</t>
  </si>
  <si>
    <t>kg</t>
  </si>
  <si>
    <t>POL3_0</t>
  </si>
  <si>
    <t>4,0*(977-44)*0,025</t>
  </si>
  <si>
    <t>451311831R00</t>
  </si>
  <si>
    <t>Podklad pod dlažbu z betonu C 25/30 XA1,do 20 cm</t>
  </si>
  <si>
    <t>7,0*9,0</t>
  </si>
  <si>
    <t>465513227R00</t>
  </si>
  <si>
    <t>Dlažba z kamene na MC, s vyspárov. MCs, tl. 25 cm</t>
  </si>
  <si>
    <t>465921115R00</t>
  </si>
  <si>
    <t>Kladení bet. desek do 60 kg tl. do 10cm, sp. písek, -oprava dlažby</t>
  </si>
  <si>
    <t>90*3,0*0,3</t>
  </si>
  <si>
    <t>451504112R00</t>
  </si>
  <si>
    <t>Zřízení lože z kameniva pod dlažbu tl. do 150 mm</t>
  </si>
  <si>
    <t>592468030R</t>
  </si>
  <si>
    <t>Dlažba betonová 400x400x40 mm hladká</t>
  </si>
  <si>
    <t>81/(0,4*0,4)</t>
  </si>
  <si>
    <t>584121111R00</t>
  </si>
  <si>
    <t>Osazení silničních panelů,lože z kameniva tl. 4 cm</t>
  </si>
  <si>
    <t>979082318R00</t>
  </si>
  <si>
    <t>Vodorovná doprava suti a hmot po suchu do 6000 m</t>
  </si>
  <si>
    <t>t</t>
  </si>
  <si>
    <t>beton pod dlažbou: : 7,0*9,0*0,15*2,4</t>
  </si>
  <si>
    <t>čela propustku: : 2*7,5*3,0*0,4*2,4</t>
  </si>
  <si>
    <t>trouby: : 4,0/2,5*4,625</t>
  </si>
  <si>
    <t>979082319R00</t>
  </si>
  <si>
    <t>Příplatek k vodor.dopravě po suchu, dalších 1000 m</t>
  </si>
  <si>
    <t>73,28*20</t>
  </si>
  <si>
    <t>R</t>
  </si>
  <si>
    <t>Poplatek za uložení suti na skládku (Hantály)</t>
  </si>
  <si>
    <t>998332011R00</t>
  </si>
  <si>
    <t>Přesun hmot, úpravy toků a kanálů, hráze ostatní</t>
  </si>
  <si>
    <t>005121010R</t>
  </si>
  <si>
    <t>Vybudování zařízení staveniště</t>
  </si>
  <si>
    <t>Soubor</t>
  </si>
  <si>
    <t>005111020R</t>
  </si>
  <si>
    <t>Vytyčení stavby</t>
  </si>
  <si>
    <t>005111021R</t>
  </si>
  <si>
    <t>Vytyčení inženýrských sítí</t>
  </si>
  <si>
    <t>005211020R</t>
  </si>
  <si>
    <t>Ochrana stávajících inženýrských sítí na staveništ</t>
  </si>
  <si>
    <t>005121020R</t>
  </si>
  <si>
    <t xml:space="preserve">Provoz zařízení staveniště </t>
  </si>
  <si>
    <t>005211080R</t>
  </si>
  <si>
    <t>Pasport všech příjezdových a pojížděných, komunikací stavbou</t>
  </si>
  <si>
    <t>Čištění komunikací během stavby</t>
  </si>
  <si>
    <t>Uvedení příjezdových komunikací a ploch do pův., stavu</t>
  </si>
  <si>
    <t>005121030R</t>
  </si>
  <si>
    <t>Odstranění zařízení staveniště</t>
  </si>
  <si>
    <t>005241020R</t>
  </si>
  <si>
    <t xml:space="preserve">Geodetické zaměření skutečného provedení  </t>
  </si>
  <si>
    <t xml:space="preserve">Náhrady škod  </t>
  </si>
  <si>
    <t>END</t>
  </si>
  <si>
    <t>Položkový výkaz výměr</t>
  </si>
  <si>
    <t xml:space="preserve">Položkový výkaz výměr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</si>
</sst>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0\,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164" fontId="0" fillId="0" borderId="0" xfId="0" applyNumberFormat="1"/>
    <xf numFmtId="16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164" fontId="7" fillId="0" borderId="35" xfId="0" applyNumberFormat="1" applyFont="1" applyBorder="1" applyAlignment="1">
      <alignment horizontal="center" vertical="center"/>
    </xf>
    <xf numFmtId="164" fontId="7" fillId="0" borderId="35" xfId="0" applyNumberFormat="1" applyFont="1" applyBorder="1" applyAlignment="1">
      <alignment vertical="center"/>
    </xf>
    <xf numFmtId="164" fontId="7" fillId="0" borderId="33" xfId="0" applyNumberFormat="1" applyFont="1" applyBorder="1" applyAlignment="1">
      <alignment horizontal="center" vertical="center"/>
    </xf>
    <xf numFmtId="164" fontId="7" fillId="0" borderId="33" xfId="0" applyNumberFormat="1" applyFont="1" applyBorder="1" applyAlignment="1">
      <alignment vertical="center"/>
    </xf>
    <xf numFmtId="164" fontId="7" fillId="0" borderId="38" xfId="0" applyNumberFormat="1" applyFont="1" applyBorder="1" applyAlignment="1">
      <alignment horizontal="center" vertical="center"/>
    </xf>
    <xf numFmtId="164" fontId="7" fillId="0" borderId="38" xfId="0" applyNumberFormat="1" applyFont="1" applyBorder="1" applyAlignment="1">
      <alignment vertical="center"/>
    </xf>
    <xf numFmtId="164" fontId="7" fillId="4" borderId="38" xfId="0" applyNumberFormat="1" applyFont="1" applyFill="1" applyBorder="1" applyAlignment="1">
      <alignment horizontal="center"/>
    </xf>
    <xf numFmtId="16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164" fontId="0" fillId="3" borderId="48" xfId="0" applyNumberFormat="1" applyFill="1" applyBorder="1" applyAlignment="1">
      <alignment vertical="top"/>
    </xf>
    <xf numFmtId="164" fontId="16" fillId="0" borderId="33" xfId="0" applyNumberFormat="1" applyFont="1" applyBorder="1" applyAlignment="1">
      <alignment vertical="top" shrinkToFit="1"/>
    </xf>
    <xf numFmtId="164" fontId="16" fillId="0" borderId="26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16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5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16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0" fillId="3" borderId="48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7" fillId="0" borderId="33" xfId="0" applyNumberFormat="1" applyFont="1" applyBorder="1" applyAlignment="1">
      <alignment vertical="top" wrapText="1" shrinkToFit="1"/>
    </xf>
    <xf numFmtId="4" fontId="0" fillId="3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Stavitel2015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1" zoomScaleNormal="100" zoomScaleSheetLayoutView="75" workbookViewId="0">
      <selection activeCell="N11" sqref="N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7" t="s">
        <v>203</v>
      </c>
      <c r="C1" s="228"/>
      <c r="D1" s="228"/>
      <c r="E1" s="228"/>
      <c r="F1" s="228"/>
      <c r="G1" s="228"/>
      <c r="H1" s="228"/>
      <c r="I1" s="228"/>
      <c r="J1" s="229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4" t="s">
        <v>44</v>
      </c>
      <c r="E11" s="234"/>
      <c r="F11" s="234"/>
      <c r="G11" s="234"/>
      <c r="H11" s="28" t="s">
        <v>33</v>
      </c>
      <c r="I11" s="98" t="s">
        <v>49</v>
      </c>
      <c r="J11" s="11"/>
    </row>
    <row r="12" spans="1:15" ht="15.75" customHeight="1" x14ac:dyDescent="0.2">
      <c r="A12" s="4"/>
      <c r="B12" s="41"/>
      <c r="C12" s="26"/>
      <c r="D12" s="237" t="s">
        <v>46</v>
      </c>
      <c r="E12" s="237"/>
      <c r="F12" s="237"/>
      <c r="G12" s="237"/>
      <c r="H12" s="28" t="s">
        <v>34</v>
      </c>
      <c r="I12" s="98"/>
      <c r="J12" s="11"/>
    </row>
    <row r="13" spans="1:15" ht="15.75" customHeight="1" x14ac:dyDescent="0.2">
      <c r="A13" s="4"/>
      <c r="B13" s="42"/>
      <c r="C13" s="99" t="s">
        <v>48</v>
      </c>
      <c r="D13" s="238" t="s">
        <v>47</v>
      </c>
      <c r="E13" s="238"/>
      <c r="F13" s="238"/>
      <c r="G13" s="238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3"/>
      <c r="F15" s="233"/>
      <c r="G15" s="235"/>
      <c r="H15" s="235"/>
      <c r="I15" s="235" t="s">
        <v>28</v>
      </c>
      <c r="J15" s="236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17"/>
      <c r="F16" s="218"/>
      <c r="G16" s="217"/>
      <c r="H16" s="218"/>
      <c r="I16" s="217"/>
      <c r="J16" s="219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17"/>
      <c r="F17" s="218"/>
      <c r="G17" s="217"/>
      <c r="H17" s="218"/>
      <c r="I17" s="217"/>
      <c r="J17" s="219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17"/>
      <c r="F18" s="218"/>
      <c r="G18" s="217"/>
      <c r="H18" s="218"/>
      <c r="I18" s="217"/>
      <c r="J18" s="219"/>
    </row>
    <row r="19" spans="1:10" ht="23.25" customHeight="1" x14ac:dyDescent="0.2">
      <c r="A19" s="146" t="s">
        <v>64</v>
      </c>
      <c r="B19" s="147" t="s">
        <v>26</v>
      </c>
      <c r="C19" s="58"/>
      <c r="D19" s="59"/>
      <c r="E19" s="217"/>
      <c r="F19" s="218"/>
      <c r="G19" s="217"/>
      <c r="H19" s="218"/>
      <c r="I19" s="217"/>
      <c r="J19" s="219"/>
    </row>
    <row r="20" spans="1:10" ht="23.25" customHeight="1" x14ac:dyDescent="0.2">
      <c r="A20" s="146" t="s">
        <v>65</v>
      </c>
      <c r="B20" s="147" t="s">
        <v>27</v>
      </c>
      <c r="C20" s="58"/>
      <c r="D20" s="59"/>
      <c r="E20" s="217"/>
      <c r="F20" s="218"/>
      <c r="G20" s="217"/>
      <c r="H20" s="218"/>
      <c r="I20" s="217"/>
      <c r="J20" s="219"/>
    </row>
    <row r="21" spans="1:10" ht="23.25" customHeight="1" x14ac:dyDescent="0.2">
      <c r="A21" s="4"/>
      <c r="B21" s="74" t="s">
        <v>28</v>
      </c>
      <c r="C21" s="75"/>
      <c r="D21" s="76"/>
      <c r="E21" s="225"/>
      <c r="F21" s="240"/>
      <c r="G21" s="225"/>
      <c r="H21" s="240"/>
      <c r="I21" s="225"/>
      <c r="J21" s="226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3"/>
      <c r="H23" s="224"/>
      <c r="I23" s="22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1"/>
      <c r="H24" s="222"/>
      <c r="I24" s="22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3"/>
      <c r="H25" s="224"/>
      <c r="I25" s="22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0"/>
      <c r="H26" s="231"/>
      <c r="I26" s="231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2"/>
      <c r="H27" s="232"/>
      <c r="I27" s="232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39"/>
      <c r="H28" s="239"/>
      <c r="I28" s="239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39"/>
      <c r="H29" s="239"/>
      <c r="I29" s="239"/>
      <c r="J29" s="125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43124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0" t="s">
        <v>2</v>
      </c>
      <c r="E35" s="22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208"/>
      <c r="D39" s="209"/>
      <c r="E39" s="209"/>
      <c r="F39" s="114">
        <v>0</v>
      </c>
      <c r="G39" s="115">
        <v>1083924.46</v>
      </c>
      <c r="H39" s="116">
        <v>227624</v>
      </c>
      <c r="I39" s="116">
        <v>1311548.46</v>
      </c>
      <c r="J39" s="110">
        <f>IF(CenaCelkemVypocet=0,"",I39/CenaCelkemVypocet*100)</f>
        <v>100</v>
      </c>
    </row>
    <row r="40" spans="1:10" ht="25.5" hidden="1" customHeight="1" x14ac:dyDescent="0.2">
      <c r="A40" s="103"/>
      <c r="B40" s="210" t="s">
        <v>50</v>
      </c>
      <c r="C40" s="211"/>
      <c r="D40" s="211"/>
      <c r="E40" s="212"/>
      <c r="F40" s="117">
        <f>SUMIF(A39:A39,"=1",F39:F39)</f>
        <v>0</v>
      </c>
      <c r="G40" s="118">
        <f>SUMIF(A39:A39,"=1",G39:G39)</f>
        <v>1083924.46</v>
      </c>
      <c r="H40" s="118">
        <f>SUMIF(A39:A39,"=1",H39:H39)</f>
        <v>227624</v>
      </c>
      <c r="I40" s="118">
        <f>SUMIF(A39:A39,"=1",I39:I39)</f>
        <v>1311548.46</v>
      </c>
      <c r="J40" s="104">
        <f>SUMIF(A39:A39,"=1",J39:J39)</f>
        <v>100</v>
      </c>
    </row>
    <row r="44" spans="1:10" ht="15.75" x14ac:dyDescent="0.25">
      <c r="B44" s="126" t="s">
        <v>52</v>
      </c>
    </row>
    <row r="46" spans="1:10" ht="25.5" customHeight="1" x14ac:dyDescent="0.2">
      <c r="A46" s="127"/>
      <c r="B46" s="131" t="s">
        <v>16</v>
      </c>
      <c r="C46" s="131" t="s">
        <v>5</v>
      </c>
      <c r="D46" s="132"/>
      <c r="E46" s="132"/>
      <c r="F46" s="135" t="s">
        <v>53</v>
      </c>
      <c r="G46" s="135"/>
      <c r="H46" s="135"/>
      <c r="I46" s="213" t="s">
        <v>28</v>
      </c>
      <c r="J46" s="213"/>
    </row>
    <row r="47" spans="1:10" ht="25.5" customHeight="1" x14ac:dyDescent="0.2">
      <c r="A47" s="128"/>
      <c r="B47" s="136" t="s">
        <v>54</v>
      </c>
      <c r="C47" s="215" t="s">
        <v>55</v>
      </c>
      <c r="D47" s="216"/>
      <c r="E47" s="216"/>
      <c r="F47" s="138" t="s">
        <v>23</v>
      </c>
      <c r="G47" s="139"/>
      <c r="H47" s="139"/>
      <c r="I47" s="214"/>
      <c r="J47" s="214"/>
    </row>
    <row r="48" spans="1:10" ht="25.5" customHeight="1" x14ac:dyDescent="0.2">
      <c r="A48" s="128"/>
      <c r="B48" s="130" t="s">
        <v>56</v>
      </c>
      <c r="C48" s="206" t="s">
        <v>57</v>
      </c>
      <c r="D48" s="207"/>
      <c r="E48" s="207"/>
      <c r="F48" s="140" t="s">
        <v>23</v>
      </c>
      <c r="G48" s="141"/>
      <c r="H48" s="141"/>
      <c r="I48" s="205"/>
      <c r="J48" s="205"/>
    </row>
    <row r="49" spans="1:10" ht="25.5" customHeight="1" x14ac:dyDescent="0.2">
      <c r="A49" s="128"/>
      <c r="B49" s="130" t="s">
        <v>58</v>
      </c>
      <c r="C49" s="206" t="s">
        <v>59</v>
      </c>
      <c r="D49" s="207"/>
      <c r="E49" s="207"/>
      <c r="F49" s="140" t="s">
        <v>23</v>
      </c>
      <c r="G49" s="141"/>
      <c r="H49" s="141"/>
      <c r="I49" s="205"/>
      <c r="J49" s="205"/>
    </row>
    <row r="50" spans="1:10" ht="25.5" customHeight="1" x14ac:dyDescent="0.2">
      <c r="A50" s="128"/>
      <c r="B50" s="130" t="s">
        <v>60</v>
      </c>
      <c r="C50" s="206" t="s">
        <v>61</v>
      </c>
      <c r="D50" s="207"/>
      <c r="E50" s="207"/>
      <c r="F50" s="140" t="s">
        <v>23</v>
      </c>
      <c r="G50" s="141"/>
      <c r="H50" s="141"/>
      <c r="I50" s="205"/>
      <c r="J50" s="205"/>
    </row>
    <row r="51" spans="1:10" ht="25.5" customHeight="1" x14ac:dyDescent="0.2">
      <c r="A51" s="128"/>
      <c r="B51" s="130" t="s">
        <v>62</v>
      </c>
      <c r="C51" s="206" t="s">
        <v>63</v>
      </c>
      <c r="D51" s="207"/>
      <c r="E51" s="207"/>
      <c r="F51" s="140" t="s">
        <v>23</v>
      </c>
      <c r="G51" s="141"/>
      <c r="H51" s="141"/>
      <c r="I51" s="205"/>
      <c r="J51" s="205"/>
    </row>
    <row r="52" spans="1:10" ht="25.5" customHeight="1" x14ac:dyDescent="0.2">
      <c r="A52" s="128"/>
      <c r="B52" s="137" t="s">
        <v>64</v>
      </c>
      <c r="C52" s="202" t="s">
        <v>26</v>
      </c>
      <c r="D52" s="203"/>
      <c r="E52" s="203"/>
      <c r="F52" s="142" t="s">
        <v>64</v>
      </c>
      <c r="G52" s="143"/>
      <c r="H52" s="143"/>
      <c r="I52" s="201"/>
      <c r="J52" s="201"/>
    </row>
    <row r="53" spans="1:10" ht="25.5" customHeight="1" x14ac:dyDescent="0.2">
      <c r="A53" s="129"/>
      <c r="B53" s="133" t="s">
        <v>1</v>
      </c>
      <c r="C53" s="133"/>
      <c r="D53" s="134"/>
      <c r="E53" s="134"/>
      <c r="F53" s="144"/>
      <c r="G53" s="145"/>
      <c r="H53" s="145"/>
      <c r="I53" s="204"/>
      <c r="J53" s="204"/>
    </row>
    <row r="54" spans="1:10" x14ac:dyDescent="0.2">
      <c r="F54" s="101"/>
      <c r="G54" s="102"/>
      <c r="H54" s="101"/>
      <c r="I54" s="102"/>
      <c r="J54" s="102"/>
    </row>
    <row r="55" spans="1:10" x14ac:dyDescent="0.2">
      <c r="F55" s="101"/>
      <c r="G55" s="102"/>
      <c r="H55" s="101"/>
      <c r="I55" s="102"/>
      <c r="J55" s="102"/>
    </row>
    <row r="56" spans="1:10" x14ac:dyDescent="0.2">
      <c r="F56" s="101"/>
      <c r="G56" s="102"/>
      <c r="H56" s="101"/>
      <c r="I56" s="102"/>
      <c r="J56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1" t="s">
        <v>6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9" t="s">
        <v>41</v>
      </c>
      <c r="B2" s="78"/>
      <c r="C2" s="243"/>
      <c r="D2" s="243"/>
      <c r="E2" s="243"/>
      <c r="F2" s="243"/>
      <c r="G2" s="244"/>
    </row>
    <row r="3" spans="1:7" ht="24.95" hidden="1" customHeight="1" x14ac:dyDescent="0.2">
      <c r="A3" s="79" t="s">
        <v>7</v>
      </c>
      <c r="B3" s="78"/>
      <c r="C3" s="243"/>
      <c r="D3" s="243"/>
      <c r="E3" s="243"/>
      <c r="F3" s="243"/>
      <c r="G3" s="244"/>
    </row>
    <row r="4" spans="1:7" ht="24.95" hidden="1" customHeight="1" x14ac:dyDescent="0.2">
      <c r="A4" s="79" t="s">
        <v>8</v>
      </c>
      <c r="B4" s="78"/>
      <c r="C4" s="243"/>
      <c r="D4" s="243"/>
      <c r="E4" s="243"/>
      <c r="F4" s="243"/>
      <c r="G4" s="24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89"/>
  <sheetViews>
    <sheetView tabSelected="1" workbookViewId="0">
      <selection activeCell="Y28" sqref="Y28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45" t="s">
        <v>204</v>
      </c>
      <c r="B1" s="245"/>
      <c r="C1" s="245"/>
      <c r="D1" s="245"/>
      <c r="E1" s="245"/>
      <c r="F1" s="245"/>
      <c r="G1" s="245"/>
      <c r="AE1" t="s">
        <v>67</v>
      </c>
    </row>
    <row r="2" spans="1:60" ht="24.95" customHeight="1" x14ac:dyDescent="0.2">
      <c r="A2" s="151" t="s">
        <v>66</v>
      </c>
      <c r="B2" s="149"/>
      <c r="C2" s="246" t="s">
        <v>45</v>
      </c>
      <c r="D2" s="247"/>
      <c r="E2" s="247"/>
      <c r="F2" s="247"/>
      <c r="G2" s="248"/>
      <c r="AE2" t="s">
        <v>68</v>
      </c>
    </row>
    <row r="3" spans="1:60" ht="24.95" hidden="1" customHeight="1" x14ac:dyDescent="0.2">
      <c r="A3" s="152" t="s">
        <v>7</v>
      </c>
      <c r="B3" s="150"/>
      <c r="C3" s="249"/>
      <c r="D3" s="249"/>
      <c r="E3" s="249"/>
      <c r="F3" s="249"/>
      <c r="G3" s="250"/>
      <c r="AE3" t="s">
        <v>69</v>
      </c>
    </row>
    <row r="4" spans="1:60" ht="24.95" hidden="1" customHeight="1" x14ac:dyDescent="0.2">
      <c r="A4" s="152" t="s">
        <v>8</v>
      </c>
      <c r="B4" s="150"/>
      <c r="C4" s="251"/>
      <c r="D4" s="249"/>
      <c r="E4" s="249"/>
      <c r="F4" s="249"/>
      <c r="G4" s="250"/>
      <c r="AE4" t="s">
        <v>70</v>
      </c>
    </row>
    <row r="5" spans="1:60" hidden="1" x14ac:dyDescent="0.2">
      <c r="A5" s="153" t="s">
        <v>71</v>
      </c>
      <c r="B5" s="154"/>
      <c r="C5" s="155"/>
      <c r="D5" s="156"/>
      <c r="E5" s="157"/>
      <c r="F5" s="157"/>
      <c r="G5" s="158"/>
      <c r="AE5" t="s">
        <v>72</v>
      </c>
    </row>
    <row r="6" spans="1:60" x14ac:dyDescent="0.2">
      <c r="D6" s="148"/>
    </row>
    <row r="7" spans="1:60" ht="38.25" x14ac:dyDescent="0.2">
      <c r="A7" s="163" t="s">
        <v>73</v>
      </c>
      <c r="B7" s="164" t="s">
        <v>74</v>
      </c>
      <c r="C7" s="164" t="s">
        <v>75</v>
      </c>
      <c r="D7" s="176" t="s">
        <v>76</v>
      </c>
      <c r="E7" s="163" t="s">
        <v>77</v>
      </c>
      <c r="F7" s="159" t="s">
        <v>78</v>
      </c>
      <c r="G7" s="177" t="s">
        <v>28</v>
      </c>
      <c r="H7" s="178" t="s">
        <v>29</v>
      </c>
      <c r="I7" s="178" t="s">
        <v>79</v>
      </c>
      <c r="J7" s="178" t="s">
        <v>30</v>
      </c>
      <c r="K7" s="178" t="s">
        <v>80</v>
      </c>
      <c r="L7" s="178" t="s">
        <v>81</v>
      </c>
      <c r="M7" s="178" t="s">
        <v>82</v>
      </c>
      <c r="N7" s="178" t="s">
        <v>83</v>
      </c>
      <c r="O7" s="178" t="s">
        <v>84</v>
      </c>
      <c r="P7" s="178" t="s">
        <v>85</v>
      </c>
      <c r="Q7" s="178" t="s">
        <v>86</v>
      </c>
      <c r="R7" s="178" t="s">
        <v>87</v>
      </c>
      <c r="S7" s="178" t="s">
        <v>88</v>
      </c>
      <c r="T7" s="178" t="s">
        <v>89</v>
      </c>
      <c r="U7" s="165" t="s">
        <v>90</v>
      </c>
    </row>
    <row r="8" spans="1:60" x14ac:dyDescent="0.2">
      <c r="A8" s="179" t="s">
        <v>91</v>
      </c>
      <c r="B8" s="180" t="s">
        <v>54</v>
      </c>
      <c r="C8" s="181" t="s">
        <v>55</v>
      </c>
      <c r="D8" s="182"/>
      <c r="E8" s="195"/>
      <c r="F8" s="195"/>
      <c r="G8" s="195"/>
      <c r="H8" s="195"/>
      <c r="I8" s="195">
        <f>SUM(I9:I52)</f>
        <v>10925.43</v>
      </c>
      <c r="J8" s="195"/>
      <c r="K8" s="195">
        <f>SUM(K9:K52)</f>
        <v>412136.58</v>
      </c>
      <c r="L8" s="195"/>
      <c r="M8" s="195">
        <f>SUM(M9:M52)</f>
        <v>0</v>
      </c>
      <c r="N8" s="195"/>
      <c r="O8" s="195">
        <f>SUM(O9:O52)</f>
        <v>0.09</v>
      </c>
      <c r="P8" s="195"/>
      <c r="Q8" s="195">
        <f>SUM(Q9:Q52)</f>
        <v>7.34</v>
      </c>
      <c r="R8" s="171"/>
      <c r="S8" s="171"/>
      <c r="T8" s="183"/>
      <c r="U8" s="171">
        <f>SUM(U9:U52)</f>
        <v>1129.7399999999998</v>
      </c>
      <c r="AE8" t="s">
        <v>92</v>
      </c>
    </row>
    <row r="9" spans="1:60" outlineLevel="1" x14ac:dyDescent="0.2">
      <c r="A9" s="161">
        <v>1</v>
      </c>
      <c r="B9" s="166" t="s">
        <v>93</v>
      </c>
      <c r="C9" s="189" t="s">
        <v>94</v>
      </c>
      <c r="D9" s="168" t="s">
        <v>95</v>
      </c>
      <c r="E9" s="196">
        <v>0.54</v>
      </c>
      <c r="F9" s="196"/>
      <c r="G9" s="196"/>
      <c r="H9" s="196">
        <v>0</v>
      </c>
      <c r="I9" s="196">
        <f>ROUND(E9*H9,2)</f>
        <v>0</v>
      </c>
      <c r="J9" s="196">
        <v>17200</v>
      </c>
      <c r="K9" s="196">
        <f>ROUND(E9*J9,2)</f>
        <v>9288</v>
      </c>
      <c r="L9" s="196">
        <v>21</v>
      </c>
      <c r="M9" s="196">
        <f>G9*(1+L9/100)</f>
        <v>0</v>
      </c>
      <c r="N9" s="196">
        <v>0</v>
      </c>
      <c r="O9" s="196">
        <f>ROUND(E9*N9,2)</f>
        <v>0</v>
      </c>
      <c r="P9" s="196">
        <v>0</v>
      </c>
      <c r="Q9" s="196">
        <f>ROUND(E9*P9,2)</f>
        <v>0</v>
      </c>
      <c r="R9" s="172"/>
      <c r="S9" s="172"/>
      <c r="T9" s="173">
        <v>55.5</v>
      </c>
      <c r="U9" s="172">
        <f>ROUND(E9*T9,2)</f>
        <v>29.97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96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">
      <c r="A10" s="161"/>
      <c r="B10" s="166"/>
      <c r="C10" s="190" t="s">
        <v>97</v>
      </c>
      <c r="D10" s="169"/>
      <c r="E10" s="197">
        <v>0.54</v>
      </c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72"/>
      <c r="S10" s="172"/>
      <c r="T10" s="173"/>
      <c r="U10" s="172"/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98</v>
      </c>
      <c r="AF10" s="160">
        <v>0</v>
      </c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">
      <c r="A11" s="161">
        <v>12</v>
      </c>
      <c r="B11" s="166" t="s">
        <v>101</v>
      </c>
      <c r="C11" s="189" t="s">
        <v>102</v>
      </c>
      <c r="D11" s="168" t="s">
        <v>103</v>
      </c>
      <c r="E11" s="196">
        <v>25.2</v>
      </c>
      <c r="F11" s="196"/>
      <c r="G11" s="196"/>
      <c r="H11" s="196">
        <v>0</v>
      </c>
      <c r="I11" s="196">
        <f t="shared" ref="I11" si="0">ROUND(E11*H11,2)</f>
        <v>0</v>
      </c>
      <c r="J11" s="196">
        <v>954</v>
      </c>
      <c r="K11" s="196">
        <f t="shared" ref="K11" si="1">ROUND(E11*J11,2)</f>
        <v>24040.799999999999</v>
      </c>
      <c r="L11" s="196">
        <v>21</v>
      </c>
      <c r="M11" s="196">
        <f t="shared" ref="M11" si="2">G11*(1+L11/100)</f>
        <v>0</v>
      </c>
      <c r="N11" s="196">
        <v>0</v>
      </c>
      <c r="O11" s="196">
        <f t="shared" ref="O11" si="3">ROUND(E11*N11,2)</f>
        <v>0</v>
      </c>
      <c r="P11" s="196">
        <v>0</v>
      </c>
      <c r="Q11" s="196">
        <f t="shared" ref="Q11" si="4">ROUND(E11*P11,2)</f>
        <v>0</v>
      </c>
      <c r="R11" s="172"/>
      <c r="S11" s="172"/>
      <c r="T11" s="173">
        <v>3.9249999999999998</v>
      </c>
      <c r="U11" s="172">
        <f t="shared" ref="U11" si="5">ROUND(E11*T11,2)</f>
        <v>98.91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96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">
      <c r="A12" s="161"/>
      <c r="B12" s="166"/>
      <c r="C12" s="190" t="s">
        <v>104</v>
      </c>
      <c r="D12" s="169"/>
      <c r="E12" s="197">
        <v>25.2</v>
      </c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72"/>
      <c r="S12" s="172"/>
      <c r="T12" s="173"/>
      <c r="U12" s="172"/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98</v>
      </c>
      <c r="AF12" s="160">
        <v>0</v>
      </c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 x14ac:dyDescent="0.2">
      <c r="A13" s="161">
        <v>13</v>
      </c>
      <c r="B13" s="166" t="s">
        <v>105</v>
      </c>
      <c r="C13" s="189" t="s">
        <v>106</v>
      </c>
      <c r="D13" s="168" t="s">
        <v>99</v>
      </c>
      <c r="E13" s="196">
        <v>18</v>
      </c>
      <c r="F13" s="196"/>
      <c r="G13" s="196"/>
      <c r="H13" s="196">
        <v>0</v>
      </c>
      <c r="I13" s="196">
        <f>ROUND(E13*H13,2)</f>
        <v>0</v>
      </c>
      <c r="J13" s="196">
        <v>37</v>
      </c>
      <c r="K13" s="196">
        <f>ROUND(E13*J13,2)</f>
        <v>666</v>
      </c>
      <c r="L13" s="196">
        <v>21</v>
      </c>
      <c r="M13" s="196">
        <f>G13*(1+L13/100)</f>
        <v>0</v>
      </c>
      <c r="N13" s="196">
        <v>0</v>
      </c>
      <c r="O13" s="196">
        <f>ROUND(E13*N13,2)</f>
        <v>0</v>
      </c>
      <c r="P13" s="196">
        <v>0.40799999999999997</v>
      </c>
      <c r="Q13" s="196">
        <f>ROUND(E13*P13,2)</f>
        <v>7.34</v>
      </c>
      <c r="R13" s="172"/>
      <c r="S13" s="172"/>
      <c r="T13" s="173">
        <v>6.2E-2</v>
      </c>
      <c r="U13" s="172">
        <f>ROUND(E13*T13,2)</f>
        <v>1.1200000000000001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96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">
      <c r="A14" s="161"/>
      <c r="B14" s="166"/>
      <c r="C14" s="190" t="s">
        <v>107</v>
      </c>
      <c r="D14" s="169"/>
      <c r="E14" s="197">
        <v>18</v>
      </c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72"/>
      <c r="S14" s="172"/>
      <c r="T14" s="173"/>
      <c r="U14" s="172"/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98</v>
      </c>
      <c r="AF14" s="160">
        <v>0</v>
      </c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">
      <c r="A15" s="161">
        <v>14</v>
      </c>
      <c r="B15" s="166" t="s">
        <v>108</v>
      </c>
      <c r="C15" s="189" t="s">
        <v>109</v>
      </c>
      <c r="D15" s="168" t="s">
        <v>103</v>
      </c>
      <c r="E15" s="196">
        <v>752.47500000000002</v>
      </c>
      <c r="F15" s="196"/>
      <c r="G15" s="196"/>
      <c r="H15" s="196">
        <v>0</v>
      </c>
      <c r="I15" s="196">
        <f>ROUND(E15*H15,2)</f>
        <v>0</v>
      </c>
      <c r="J15" s="196">
        <v>245</v>
      </c>
      <c r="K15" s="196">
        <f>ROUND(E15*J15,2)</f>
        <v>184356.38</v>
      </c>
      <c r="L15" s="196">
        <v>21</v>
      </c>
      <c r="M15" s="196">
        <f>G15*(1+L15/100)</f>
        <v>0</v>
      </c>
      <c r="N15" s="196">
        <v>0</v>
      </c>
      <c r="O15" s="196">
        <f>ROUND(E15*N15,2)</f>
        <v>0</v>
      </c>
      <c r="P15" s="196">
        <v>0</v>
      </c>
      <c r="Q15" s="196">
        <f>ROUND(E15*P15,2)</f>
        <v>0</v>
      </c>
      <c r="R15" s="172"/>
      <c r="S15" s="172"/>
      <c r="T15" s="173">
        <v>0.88100000000000001</v>
      </c>
      <c r="U15" s="172">
        <f>ROUND(E15*T15,2)</f>
        <v>662.93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96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/>
      <c r="B16" s="166"/>
      <c r="C16" s="190" t="s">
        <v>110</v>
      </c>
      <c r="D16" s="169"/>
      <c r="E16" s="197">
        <v>82.74</v>
      </c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72"/>
      <c r="S16" s="172"/>
      <c r="T16" s="173"/>
      <c r="U16" s="172"/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98</v>
      </c>
      <c r="AF16" s="160">
        <v>0</v>
      </c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">
      <c r="A17" s="161"/>
      <c r="B17" s="166"/>
      <c r="C17" s="190" t="s">
        <v>111</v>
      </c>
      <c r="D17" s="169"/>
      <c r="E17" s="197">
        <v>27.51</v>
      </c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72"/>
      <c r="S17" s="172"/>
      <c r="T17" s="173"/>
      <c r="U17" s="172"/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98</v>
      </c>
      <c r="AF17" s="160">
        <v>0</v>
      </c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">
      <c r="A18" s="161"/>
      <c r="B18" s="166"/>
      <c r="C18" s="190" t="s">
        <v>112</v>
      </c>
      <c r="D18" s="169"/>
      <c r="E18" s="197">
        <v>14.875</v>
      </c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72"/>
      <c r="S18" s="172"/>
      <c r="T18" s="173"/>
      <c r="U18" s="172"/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98</v>
      </c>
      <c r="AF18" s="160">
        <v>0</v>
      </c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/>
      <c r="B19" s="166"/>
      <c r="C19" s="190" t="s">
        <v>113</v>
      </c>
      <c r="D19" s="169"/>
      <c r="E19" s="197">
        <v>25.85</v>
      </c>
      <c r="F19" s="196"/>
      <c r="G19" s="196"/>
      <c r="H19" s="196"/>
      <c r="I19" s="196"/>
      <c r="J19" s="196"/>
      <c r="K19" s="196"/>
      <c r="L19" s="196"/>
      <c r="M19" s="196"/>
      <c r="N19" s="196"/>
      <c r="O19" s="196"/>
      <c r="P19" s="196"/>
      <c r="Q19" s="196"/>
      <c r="R19" s="172"/>
      <c r="S19" s="172"/>
      <c r="T19" s="173"/>
      <c r="U19" s="172"/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98</v>
      </c>
      <c r="AF19" s="160">
        <v>0</v>
      </c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">
      <c r="A20" s="161"/>
      <c r="B20" s="166"/>
      <c r="C20" s="190" t="s">
        <v>114</v>
      </c>
      <c r="D20" s="169"/>
      <c r="E20" s="197">
        <v>9.92</v>
      </c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72"/>
      <c r="S20" s="172"/>
      <c r="T20" s="173"/>
      <c r="U20" s="172"/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98</v>
      </c>
      <c r="AF20" s="160">
        <v>0</v>
      </c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">
      <c r="A21" s="161"/>
      <c r="B21" s="166"/>
      <c r="C21" s="190" t="s">
        <v>115</v>
      </c>
      <c r="D21" s="169"/>
      <c r="E21" s="197">
        <v>24.32</v>
      </c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72"/>
      <c r="S21" s="172"/>
      <c r="T21" s="173"/>
      <c r="U21" s="172"/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98</v>
      </c>
      <c r="AF21" s="160">
        <v>0</v>
      </c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">
      <c r="A22" s="161"/>
      <c r="B22" s="166"/>
      <c r="C22" s="190" t="s">
        <v>116</v>
      </c>
      <c r="D22" s="169"/>
      <c r="E22" s="197">
        <v>107.04</v>
      </c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72"/>
      <c r="S22" s="172"/>
      <c r="T22" s="173"/>
      <c r="U22" s="172"/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98</v>
      </c>
      <c r="AF22" s="160">
        <v>0</v>
      </c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">
      <c r="A23" s="161"/>
      <c r="B23" s="166"/>
      <c r="C23" s="190" t="s">
        <v>117</v>
      </c>
      <c r="D23" s="169"/>
      <c r="E23" s="197">
        <v>19.46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72"/>
      <c r="S23" s="172"/>
      <c r="T23" s="173"/>
      <c r="U23" s="172"/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98</v>
      </c>
      <c r="AF23" s="160">
        <v>0</v>
      </c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">
      <c r="A24" s="161"/>
      <c r="B24" s="166"/>
      <c r="C24" s="190" t="s">
        <v>118</v>
      </c>
      <c r="D24" s="169"/>
      <c r="E24" s="197">
        <v>53.19</v>
      </c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72"/>
      <c r="S24" s="172"/>
      <c r="T24" s="173"/>
      <c r="U24" s="172"/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98</v>
      </c>
      <c r="AF24" s="160">
        <v>0</v>
      </c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61"/>
      <c r="B25" s="166"/>
      <c r="C25" s="190" t="s">
        <v>119</v>
      </c>
      <c r="D25" s="169"/>
      <c r="E25" s="197">
        <v>33.18</v>
      </c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72"/>
      <c r="S25" s="172"/>
      <c r="T25" s="173"/>
      <c r="U25" s="172"/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98</v>
      </c>
      <c r="AF25" s="160">
        <v>0</v>
      </c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">
      <c r="A26" s="161"/>
      <c r="B26" s="166"/>
      <c r="C26" s="190" t="s">
        <v>120</v>
      </c>
      <c r="D26" s="169"/>
      <c r="E26" s="197">
        <v>47.15</v>
      </c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72"/>
      <c r="S26" s="172"/>
      <c r="T26" s="173"/>
      <c r="U26" s="172"/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98</v>
      </c>
      <c r="AF26" s="160">
        <v>0</v>
      </c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">
      <c r="A27" s="161"/>
      <c r="B27" s="166"/>
      <c r="C27" s="190" t="s">
        <v>121</v>
      </c>
      <c r="D27" s="169"/>
      <c r="E27" s="197">
        <v>39.1</v>
      </c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72"/>
      <c r="S27" s="172"/>
      <c r="T27" s="173"/>
      <c r="U27" s="172"/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98</v>
      </c>
      <c r="AF27" s="160">
        <v>0</v>
      </c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">
      <c r="A28" s="161"/>
      <c r="B28" s="166"/>
      <c r="C28" s="190" t="s">
        <v>122</v>
      </c>
      <c r="D28" s="169"/>
      <c r="E28" s="197">
        <v>10.965</v>
      </c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72"/>
      <c r="S28" s="172"/>
      <c r="T28" s="173"/>
      <c r="U28" s="172"/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98</v>
      </c>
      <c r="AF28" s="160">
        <v>0</v>
      </c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">
      <c r="A29" s="161"/>
      <c r="B29" s="166"/>
      <c r="C29" s="190" t="s">
        <v>123</v>
      </c>
      <c r="D29" s="169"/>
      <c r="E29" s="197">
        <v>20.895</v>
      </c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72"/>
      <c r="S29" s="172"/>
      <c r="T29" s="173"/>
      <c r="U29" s="172"/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98</v>
      </c>
      <c r="AF29" s="160">
        <v>0</v>
      </c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">
      <c r="A30" s="161"/>
      <c r="B30" s="166"/>
      <c r="C30" s="190" t="s">
        <v>124</v>
      </c>
      <c r="D30" s="169"/>
      <c r="E30" s="197">
        <v>41.4</v>
      </c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72"/>
      <c r="S30" s="172"/>
      <c r="T30" s="173"/>
      <c r="U30" s="172"/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98</v>
      </c>
      <c r="AF30" s="160">
        <v>0</v>
      </c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">
      <c r="A31" s="161"/>
      <c r="B31" s="166"/>
      <c r="C31" s="190" t="s">
        <v>125</v>
      </c>
      <c r="D31" s="169"/>
      <c r="E31" s="197">
        <v>14.4</v>
      </c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72"/>
      <c r="S31" s="172"/>
      <c r="T31" s="173"/>
      <c r="U31" s="172"/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98</v>
      </c>
      <c r="AF31" s="160">
        <v>0</v>
      </c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 x14ac:dyDescent="0.2">
      <c r="A32" s="161"/>
      <c r="B32" s="166"/>
      <c r="C32" s="190" t="s">
        <v>126</v>
      </c>
      <c r="D32" s="169"/>
      <c r="E32" s="197">
        <v>11.4</v>
      </c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72"/>
      <c r="S32" s="172"/>
      <c r="T32" s="173"/>
      <c r="U32" s="172"/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98</v>
      </c>
      <c r="AF32" s="160">
        <v>0</v>
      </c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 x14ac:dyDescent="0.2">
      <c r="A33" s="161"/>
      <c r="B33" s="166"/>
      <c r="C33" s="190" t="s">
        <v>127</v>
      </c>
      <c r="D33" s="169"/>
      <c r="E33" s="197">
        <v>42.625</v>
      </c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72"/>
      <c r="S33" s="172"/>
      <c r="T33" s="173"/>
      <c r="U33" s="172"/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98</v>
      </c>
      <c r="AF33" s="160">
        <v>0</v>
      </c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 x14ac:dyDescent="0.2">
      <c r="A34" s="161"/>
      <c r="B34" s="166"/>
      <c r="C34" s="190" t="s">
        <v>128</v>
      </c>
      <c r="D34" s="169"/>
      <c r="E34" s="197">
        <v>9.6199999999999992</v>
      </c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72"/>
      <c r="S34" s="172"/>
      <c r="T34" s="173"/>
      <c r="U34" s="172"/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98</v>
      </c>
      <c r="AF34" s="160">
        <v>0</v>
      </c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">
      <c r="A35" s="161"/>
      <c r="B35" s="166"/>
      <c r="C35" s="190" t="s">
        <v>129</v>
      </c>
      <c r="D35" s="169"/>
      <c r="E35" s="197">
        <v>2.75</v>
      </c>
      <c r="F35" s="196"/>
      <c r="G35" s="196"/>
      <c r="H35" s="196"/>
      <c r="I35" s="196"/>
      <c r="J35" s="196"/>
      <c r="K35" s="196"/>
      <c r="L35" s="196"/>
      <c r="M35" s="196"/>
      <c r="N35" s="196"/>
      <c r="O35" s="196"/>
      <c r="P35" s="196"/>
      <c r="Q35" s="196"/>
      <c r="R35" s="172"/>
      <c r="S35" s="172"/>
      <c r="T35" s="173"/>
      <c r="U35" s="172"/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98</v>
      </c>
      <c r="AF35" s="160">
        <v>0</v>
      </c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">
      <c r="A36" s="161"/>
      <c r="B36" s="166"/>
      <c r="C36" s="190" t="s">
        <v>130</v>
      </c>
      <c r="D36" s="169"/>
      <c r="E36" s="197">
        <v>34</v>
      </c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72"/>
      <c r="S36" s="172"/>
      <c r="T36" s="173"/>
      <c r="U36" s="172"/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98</v>
      </c>
      <c r="AF36" s="160">
        <v>0</v>
      </c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">
      <c r="A37" s="161"/>
      <c r="B37" s="166"/>
      <c r="C37" s="190" t="s">
        <v>131</v>
      </c>
      <c r="D37" s="169"/>
      <c r="E37" s="197">
        <v>9.3000000000000007</v>
      </c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72"/>
      <c r="S37" s="172"/>
      <c r="T37" s="173"/>
      <c r="U37" s="172"/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98</v>
      </c>
      <c r="AF37" s="160">
        <v>0</v>
      </c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">
      <c r="A38" s="161"/>
      <c r="B38" s="166"/>
      <c r="C38" s="190" t="s">
        <v>132</v>
      </c>
      <c r="D38" s="169"/>
      <c r="E38" s="197">
        <v>8.74</v>
      </c>
      <c r="F38" s="196"/>
      <c r="G38" s="196"/>
      <c r="H38" s="196"/>
      <c r="I38" s="196"/>
      <c r="J38" s="196"/>
      <c r="K38" s="196"/>
      <c r="L38" s="196"/>
      <c r="M38" s="196"/>
      <c r="N38" s="196"/>
      <c r="O38" s="196"/>
      <c r="P38" s="196"/>
      <c r="Q38" s="196"/>
      <c r="R38" s="172"/>
      <c r="S38" s="172"/>
      <c r="T38" s="173"/>
      <c r="U38" s="172"/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98</v>
      </c>
      <c r="AF38" s="160">
        <v>0</v>
      </c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 x14ac:dyDescent="0.2">
      <c r="A39" s="161"/>
      <c r="B39" s="166"/>
      <c r="C39" s="190" t="s">
        <v>133</v>
      </c>
      <c r="D39" s="169"/>
      <c r="E39" s="197">
        <v>3.5</v>
      </c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72"/>
      <c r="S39" s="172"/>
      <c r="T39" s="173"/>
      <c r="U39" s="172"/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98</v>
      </c>
      <c r="AF39" s="160">
        <v>0</v>
      </c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 x14ac:dyDescent="0.2">
      <c r="A40" s="161"/>
      <c r="B40" s="166"/>
      <c r="C40" s="190" t="s">
        <v>134</v>
      </c>
      <c r="D40" s="169"/>
      <c r="E40" s="197">
        <v>2.9</v>
      </c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96"/>
      <c r="R40" s="172"/>
      <c r="S40" s="172"/>
      <c r="T40" s="173"/>
      <c r="U40" s="172"/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98</v>
      </c>
      <c r="AF40" s="160">
        <v>0</v>
      </c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">
      <c r="A41" s="161"/>
      <c r="B41" s="166"/>
      <c r="C41" s="190" t="s">
        <v>135</v>
      </c>
      <c r="D41" s="169"/>
      <c r="E41" s="197">
        <v>7.3949999999999996</v>
      </c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72"/>
      <c r="S41" s="172"/>
      <c r="T41" s="173"/>
      <c r="U41" s="172"/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98</v>
      </c>
      <c r="AF41" s="160">
        <v>0</v>
      </c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 x14ac:dyDescent="0.2">
      <c r="A42" s="161"/>
      <c r="B42" s="166"/>
      <c r="C42" s="190" t="s">
        <v>136</v>
      </c>
      <c r="D42" s="169"/>
      <c r="E42" s="197">
        <v>19.27</v>
      </c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72"/>
      <c r="S42" s="172"/>
      <c r="T42" s="173"/>
      <c r="U42" s="172"/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98</v>
      </c>
      <c r="AF42" s="160">
        <v>0</v>
      </c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">
      <c r="A43" s="161"/>
      <c r="B43" s="166"/>
      <c r="C43" s="190" t="s">
        <v>137</v>
      </c>
      <c r="D43" s="169"/>
      <c r="E43" s="197">
        <v>28.98</v>
      </c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72"/>
      <c r="S43" s="172"/>
      <c r="T43" s="173"/>
      <c r="U43" s="172"/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98</v>
      </c>
      <c r="AF43" s="160">
        <v>0</v>
      </c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 x14ac:dyDescent="0.2">
      <c r="A44" s="161"/>
      <c r="B44" s="166"/>
      <c r="C44" s="190" t="s">
        <v>138</v>
      </c>
      <c r="D44" s="169"/>
      <c r="E44" s="197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72"/>
      <c r="S44" s="172"/>
      <c r="T44" s="173"/>
      <c r="U44" s="172"/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98</v>
      </c>
      <c r="AF44" s="160">
        <v>0</v>
      </c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">
      <c r="A45" s="161">
        <v>15</v>
      </c>
      <c r="B45" s="166" t="s">
        <v>139</v>
      </c>
      <c r="C45" s="189" t="s">
        <v>140</v>
      </c>
      <c r="D45" s="168" t="s">
        <v>103</v>
      </c>
      <c r="E45" s="196">
        <v>752.47500000000002</v>
      </c>
      <c r="F45" s="196"/>
      <c r="G45" s="196"/>
      <c r="H45" s="196">
        <v>0</v>
      </c>
      <c r="I45" s="196">
        <f>ROUND(E45*H45,2)</f>
        <v>0</v>
      </c>
      <c r="J45" s="196">
        <v>124</v>
      </c>
      <c r="K45" s="196">
        <f>ROUND(E45*J45,2)</f>
        <v>93306.9</v>
      </c>
      <c r="L45" s="196">
        <v>21</v>
      </c>
      <c r="M45" s="196">
        <f>G45*(1+L45/100)</f>
        <v>0</v>
      </c>
      <c r="N45" s="196">
        <v>0</v>
      </c>
      <c r="O45" s="196">
        <f>ROUND(E45*N45,2)</f>
        <v>0</v>
      </c>
      <c r="P45" s="196">
        <v>0</v>
      </c>
      <c r="Q45" s="196">
        <f>ROUND(E45*P45,2)</f>
        <v>0</v>
      </c>
      <c r="R45" s="172"/>
      <c r="S45" s="172"/>
      <c r="T45" s="173">
        <v>1.0999999999999999E-2</v>
      </c>
      <c r="U45" s="172">
        <f>ROUND(E45*T45,2)</f>
        <v>8.2799999999999994</v>
      </c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96</v>
      </c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 x14ac:dyDescent="0.2">
      <c r="A46" s="161">
        <v>16</v>
      </c>
      <c r="B46" s="166" t="s">
        <v>141</v>
      </c>
      <c r="C46" s="189" t="s">
        <v>142</v>
      </c>
      <c r="D46" s="168" t="s">
        <v>99</v>
      </c>
      <c r="E46" s="196">
        <v>7527.48</v>
      </c>
      <c r="F46" s="196"/>
      <c r="G46" s="196"/>
      <c r="H46" s="196">
        <v>0</v>
      </c>
      <c r="I46" s="196">
        <f>ROUND(E46*H46,2)</f>
        <v>0</v>
      </c>
      <c r="J46" s="196">
        <v>5.6</v>
      </c>
      <c r="K46" s="196">
        <f>ROUND(E46*J46,2)</f>
        <v>42153.89</v>
      </c>
      <c r="L46" s="196">
        <v>21</v>
      </c>
      <c r="M46" s="196">
        <f>G46*(1+L46/100)</f>
        <v>0</v>
      </c>
      <c r="N46" s="196">
        <v>0</v>
      </c>
      <c r="O46" s="196">
        <f>ROUND(E46*N46,2)</f>
        <v>0</v>
      </c>
      <c r="P46" s="196">
        <v>0</v>
      </c>
      <c r="Q46" s="196">
        <f>ROUND(E46*P46,2)</f>
        <v>0</v>
      </c>
      <c r="R46" s="172"/>
      <c r="S46" s="172"/>
      <c r="T46" s="173">
        <v>7.0000000000000001E-3</v>
      </c>
      <c r="U46" s="172">
        <f>ROUND(E46*T46,2)</f>
        <v>52.69</v>
      </c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96</v>
      </c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">
      <c r="A47" s="161"/>
      <c r="B47" s="166"/>
      <c r="C47" s="190" t="s">
        <v>143</v>
      </c>
      <c r="D47" s="169"/>
      <c r="E47" s="197">
        <v>7527.48</v>
      </c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72"/>
      <c r="S47" s="172"/>
      <c r="T47" s="173"/>
      <c r="U47" s="172"/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98</v>
      </c>
      <c r="AF47" s="160">
        <v>0</v>
      </c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outlineLevel="1" x14ac:dyDescent="0.2">
      <c r="A48" s="161">
        <v>17</v>
      </c>
      <c r="B48" s="166" t="s">
        <v>144</v>
      </c>
      <c r="C48" s="189" t="s">
        <v>145</v>
      </c>
      <c r="D48" s="168" t="s">
        <v>95</v>
      </c>
      <c r="E48" s="196">
        <v>0.753</v>
      </c>
      <c r="F48" s="196"/>
      <c r="G48" s="196"/>
      <c r="H48" s="196">
        <v>0</v>
      </c>
      <c r="I48" s="196">
        <f>ROUND(E48*H48,2)</f>
        <v>0</v>
      </c>
      <c r="J48" s="196">
        <v>2965</v>
      </c>
      <c r="K48" s="196">
        <f>ROUND(E48*J48,2)</f>
        <v>2232.65</v>
      </c>
      <c r="L48" s="196">
        <v>21</v>
      </c>
      <c r="M48" s="196">
        <f>G48*(1+L48/100)</f>
        <v>0</v>
      </c>
      <c r="N48" s="196">
        <v>0</v>
      </c>
      <c r="O48" s="196">
        <f>ROUND(E48*N48,2)</f>
        <v>0</v>
      </c>
      <c r="P48" s="196">
        <v>0</v>
      </c>
      <c r="Q48" s="196">
        <f>ROUND(E48*P48,2)</f>
        <v>0</v>
      </c>
      <c r="R48" s="172"/>
      <c r="S48" s="172"/>
      <c r="T48" s="173">
        <v>4.5199999999999996</v>
      </c>
      <c r="U48" s="172">
        <f>ROUND(E48*T48,2)</f>
        <v>3.4</v>
      </c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96</v>
      </c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outlineLevel="1" x14ac:dyDescent="0.2">
      <c r="A49" s="161">
        <v>18</v>
      </c>
      <c r="B49" s="166" t="s">
        <v>146</v>
      </c>
      <c r="C49" s="189" t="s">
        <v>147</v>
      </c>
      <c r="D49" s="168" t="s">
        <v>99</v>
      </c>
      <c r="E49" s="196">
        <v>3732</v>
      </c>
      <c r="F49" s="196"/>
      <c r="G49" s="196"/>
      <c r="H49" s="196">
        <v>0.56999999999999995</v>
      </c>
      <c r="I49" s="196">
        <f>ROUND(E49*H49,2)</f>
        <v>2127.2399999999998</v>
      </c>
      <c r="J49" s="196">
        <v>15.03</v>
      </c>
      <c r="K49" s="196">
        <f>ROUND(E49*J49,2)</f>
        <v>56091.96</v>
      </c>
      <c r="L49" s="196">
        <v>21</v>
      </c>
      <c r="M49" s="196">
        <f>G49*(1+L49/100)</f>
        <v>0</v>
      </c>
      <c r="N49" s="196">
        <v>0</v>
      </c>
      <c r="O49" s="196">
        <f>ROUND(E49*N49,2)</f>
        <v>0</v>
      </c>
      <c r="P49" s="196">
        <v>0</v>
      </c>
      <c r="Q49" s="196">
        <f>ROUND(E49*P49,2)</f>
        <v>0</v>
      </c>
      <c r="R49" s="172"/>
      <c r="S49" s="172"/>
      <c r="T49" s="173">
        <v>7.2999999999999995E-2</v>
      </c>
      <c r="U49" s="172">
        <f>ROUND(E49*T49,2)</f>
        <v>272.44</v>
      </c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96</v>
      </c>
      <c r="AF49" s="160"/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outlineLevel="1" x14ac:dyDescent="0.2">
      <c r="A50" s="161"/>
      <c r="B50" s="166"/>
      <c r="C50" s="190" t="s">
        <v>148</v>
      </c>
      <c r="D50" s="169"/>
      <c r="E50" s="197">
        <v>3732</v>
      </c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72"/>
      <c r="S50" s="172"/>
      <c r="T50" s="173"/>
      <c r="U50" s="172"/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98</v>
      </c>
      <c r="AF50" s="160">
        <v>0</v>
      </c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outlineLevel="1" x14ac:dyDescent="0.2">
      <c r="A51" s="161">
        <v>19</v>
      </c>
      <c r="B51" s="166" t="s">
        <v>149</v>
      </c>
      <c r="C51" s="189" t="s">
        <v>150</v>
      </c>
      <c r="D51" s="168" t="s">
        <v>151</v>
      </c>
      <c r="E51" s="196">
        <v>93.3</v>
      </c>
      <c r="F51" s="196"/>
      <c r="G51" s="196"/>
      <c r="H51" s="196">
        <v>94.3</v>
      </c>
      <c r="I51" s="196">
        <f>ROUND(E51*H51,2)</f>
        <v>8798.19</v>
      </c>
      <c r="J51" s="196">
        <v>0</v>
      </c>
      <c r="K51" s="196">
        <f>ROUND(E51*J51,2)</f>
        <v>0</v>
      </c>
      <c r="L51" s="196">
        <v>21</v>
      </c>
      <c r="M51" s="196">
        <f>G51*(1+L51/100)</f>
        <v>0</v>
      </c>
      <c r="N51" s="196">
        <v>1E-3</v>
      </c>
      <c r="O51" s="196">
        <f>ROUND(E51*N51,2)</f>
        <v>0.09</v>
      </c>
      <c r="P51" s="196">
        <v>0</v>
      </c>
      <c r="Q51" s="196">
        <f>ROUND(E51*P51,2)</f>
        <v>0</v>
      </c>
      <c r="R51" s="172"/>
      <c r="S51" s="172"/>
      <c r="T51" s="173">
        <v>0</v>
      </c>
      <c r="U51" s="172">
        <f>ROUND(E51*T51,2)</f>
        <v>0</v>
      </c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152</v>
      </c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outlineLevel="1" x14ac:dyDescent="0.2">
      <c r="A52" s="161"/>
      <c r="B52" s="166"/>
      <c r="C52" s="190" t="s">
        <v>153</v>
      </c>
      <c r="D52" s="169"/>
      <c r="E52" s="197">
        <v>93.3</v>
      </c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72"/>
      <c r="S52" s="172"/>
      <c r="T52" s="173"/>
      <c r="U52" s="172"/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98</v>
      </c>
      <c r="AF52" s="160">
        <v>0</v>
      </c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x14ac:dyDescent="0.2">
      <c r="A53" s="162" t="s">
        <v>91</v>
      </c>
      <c r="B53" s="167" t="s">
        <v>56</v>
      </c>
      <c r="C53" s="191" t="s">
        <v>57</v>
      </c>
      <c r="D53" s="170"/>
      <c r="E53" s="198"/>
      <c r="F53" s="198"/>
      <c r="G53" s="198"/>
      <c r="H53" s="198"/>
      <c r="I53" s="198">
        <f>SUM(I54:I62)</f>
        <v>111655.62000000001</v>
      </c>
      <c r="J53" s="198"/>
      <c r="K53" s="198">
        <f>SUM(K54:K62)</f>
        <v>44217.630000000005</v>
      </c>
      <c r="L53" s="198"/>
      <c r="M53" s="198">
        <f>SUM(M54:M62)</f>
        <v>0</v>
      </c>
      <c r="N53" s="198"/>
      <c r="O53" s="198">
        <f>SUM(O54:O62)</f>
        <v>93.75</v>
      </c>
      <c r="P53" s="198"/>
      <c r="Q53" s="198">
        <f>SUM(Q54:Q62)</f>
        <v>0</v>
      </c>
      <c r="R53" s="174"/>
      <c r="S53" s="174"/>
      <c r="T53" s="175"/>
      <c r="U53" s="174">
        <f>SUM(U54:U62)</f>
        <v>162.07999999999998</v>
      </c>
      <c r="AE53" t="s">
        <v>92</v>
      </c>
    </row>
    <row r="54" spans="1:60" outlineLevel="1" x14ac:dyDescent="0.2">
      <c r="A54" s="161">
        <v>20</v>
      </c>
      <c r="B54" s="166" t="s">
        <v>154</v>
      </c>
      <c r="C54" s="189" t="s">
        <v>155</v>
      </c>
      <c r="D54" s="168" t="s">
        <v>99</v>
      </c>
      <c r="E54" s="196">
        <v>63</v>
      </c>
      <c r="F54" s="196"/>
      <c r="G54" s="196"/>
      <c r="H54" s="196">
        <v>487.63</v>
      </c>
      <c r="I54" s="196">
        <f>ROUND(E54*H54,2)</f>
        <v>30720.69</v>
      </c>
      <c r="J54" s="196">
        <v>105.37</v>
      </c>
      <c r="K54" s="196">
        <f>ROUND(E54*J54,2)</f>
        <v>6638.31</v>
      </c>
      <c r="L54" s="196">
        <v>21</v>
      </c>
      <c r="M54" s="196">
        <f>G54*(1+L54/100)</f>
        <v>0</v>
      </c>
      <c r="N54" s="196">
        <v>0.52500000000000002</v>
      </c>
      <c r="O54" s="196">
        <f>ROUND(E54*N54,2)</f>
        <v>33.08</v>
      </c>
      <c r="P54" s="196">
        <v>0</v>
      </c>
      <c r="Q54" s="196">
        <f>ROUND(E54*P54,2)</f>
        <v>0</v>
      </c>
      <c r="R54" s="172"/>
      <c r="S54" s="172"/>
      <c r="T54" s="173">
        <v>0.33</v>
      </c>
      <c r="U54" s="172">
        <f>ROUND(E54*T54,2)</f>
        <v>20.79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96</v>
      </c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 x14ac:dyDescent="0.2">
      <c r="A55" s="161"/>
      <c r="B55" s="166"/>
      <c r="C55" s="190" t="s">
        <v>156</v>
      </c>
      <c r="D55" s="169"/>
      <c r="E55" s="197">
        <v>63</v>
      </c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72"/>
      <c r="S55" s="172"/>
      <c r="T55" s="173"/>
      <c r="U55" s="172"/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98</v>
      </c>
      <c r="AF55" s="160">
        <v>0</v>
      </c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outlineLevel="1" x14ac:dyDescent="0.2">
      <c r="A56" s="161">
        <v>21</v>
      </c>
      <c r="B56" s="166" t="s">
        <v>157</v>
      </c>
      <c r="C56" s="189" t="s">
        <v>158</v>
      </c>
      <c r="D56" s="168" t="s">
        <v>99</v>
      </c>
      <c r="E56" s="196">
        <v>63</v>
      </c>
      <c r="F56" s="196"/>
      <c r="G56" s="196"/>
      <c r="H56" s="196">
        <v>836.07</v>
      </c>
      <c r="I56" s="196">
        <f>ROUND(E56*H56,2)</f>
        <v>52672.41</v>
      </c>
      <c r="J56" s="196">
        <v>329.92999999999995</v>
      </c>
      <c r="K56" s="196">
        <f>ROUND(E56*J56,2)</f>
        <v>20785.59</v>
      </c>
      <c r="L56" s="196">
        <v>21</v>
      </c>
      <c r="M56" s="196">
        <f>G56*(1+L56/100)</f>
        <v>0</v>
      </c>
      <c r="N56" s="196">
        <v>0.82189999999999996</v>
      </c>
      <c r="O56" s="196">
        <f>ROUND(E56*N56,2)</f>
        <v>51.78</v>
      </c>
      <c r="P56" s="196">
        <v>0</v>
      </c>
      <c r="Q56" s="196">
        <f>ROUND(E56*P56,2)</f>
        <v>0</v>
      </c>
      <c r="R56" s="172"/>
      <c r="S56" s="172"/>
      <c r="T56" s="173">
        <v>1.1910000000000001</v>
      </c>
      <c r="U56" s="172">
        <f>ROUND(E56*T56,2)</f>
        <v>75.03</v>
      </c>
      <c r="V56" s="160"/>
      <c r="W56" s="160"/>
      <c r="X56" s="160"/>
      <c r="Y56" s="160"/>
      <c r="Z56" s="160"/>
      <c r="AA56" s="160"/>
      <c r="AB56" s="160"/>
      <c r="AC56" s="160"/>
      <c r="AD56" s="160"/>
      <c r="AE56" s="160" t="s">
        <v>96</v>
      </c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outlineLevel="1" x14ac:dyDescent="0.2">
      <c r="A57" s="161"/>
      <c r="B57" s="166"/>
      <c r="C57" s="190" t="s">
        <v>156</v>
      </c>
      <c r="D57" s="169"/>
      <c r="E57" s="197">
        <v>63</v>
      </c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72"/>
      <c r="S57" s="172"/>
      <c r="T57" s="173"/>
      <c r="U57" s="172"/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98</v>
      </c>
      <c r="AF57" s="160">
        <v>0</v>
      </c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ht="22.5" outlineLevel="1" x14ac:dyDescent="0.2">
      <c r="A58" s="161">
        <v>22</v>
      </c>
      <c r="B58" s="166" t="s">
        <v>159</v>
      </c>
      <c r="C58" s="189" t="s">
        <v>160</v>
      </c>
      <c r="D58" s="168" t="s">
        <v>99</v>
      </c>
      <c r="E58" s="196">
        <v>81</v>
      </c>
      <c r="F58" s="196"/>
      <c r="G58" s="196"/>
      <c r="H58" s="196">
        <v>5.17</v>
      </c>
      <c r="I58" s="196">
        <f>ROUND(E58*H58,2)</f>
        <v>418.77</v>
      </c>
      <c r="J58" s="196">
        <v>156.83000000000001</v>
      </c>
      <c r="K58" s="196">
        <f>ROUND(E58*J58,2)</f>
        <v>12703.23</v>
      </c>
      <c r="L58" s="196">
        <v>21</v>
      </c>
      <c r="M58" s="196">
        <f>G58*(1+L58/100)</f>
        <v>0</v>
      </c>
      <c r="N58" s="196">
        <v>1.6029999999999999E-2</v>
      </c>
      <c r="O58" s="196">
        <f>ROUND(E58*N58,2)</f>
        <v>1.3</v>
      </c>
      <c r="P58" s="196">
        <v>0</v>
      </c>
      <c r="Q58" s="196">
        <f>ROUND(E58*P58,2)</f>
        <v>0</v>
      </c>
      <c r="R58" s="172"/>
      <c r="S58" s="172"/>
      <c r="T58" s="173">
        <v>0.59</v>
      </c>
      <c r="U58" s="172">
        <f>ROUND(E58*T58,2)</f>
        <v>47.79</v>
      </c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96</v>
      </c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outlineLevel="1" x14ac:dyDescent="0.2">
      <c r="A59" s="161"/>
      <c r="B59" s="166"/>
      <c r="C59" s="190" t="s">
        <v>161</v>
      </c>
      <c r="D59" s="169"/>
      <c r="E59" s="197">
        <v>81</v>
      </c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72"/>
      <c r="S59" s="172"/>
      <c r="T59" s="173"/>
      <c r="U59" s="172"/>
      <c r="V59" s="160"/>
      <c r="W59" s="160"/>
      <c r="X59" s="160"/>
      <c r="Y59" s="160"/>
      <c r="Z59" s="160"/>
      <c r="AA59" s="160"/>
      <c r="AB59" s="160"/>
      <c r="AC59" s="160"/>
      <c r="AD59" s="160"/>
      <c r="AE59" s="160" t="s">
        <v>98</v>
      </c>
      <c r="AF59" s="160">
        <v>0</v>
      </c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outlineLevel="1" x14ac:dyDescent="0.2">
      <c r="A60" s="161">
        <v>23</v>
      </c>
      <c r="B60" s="166" t="s">
        <v>162</v>
      </c>
      <c r="C60" s="189" t="s">
        <v>163</v>
      </c>
      <c r="D60" s="168" t="s">
        <v>99</v>
      </c>
      <c r="E60" s="196">
        <v>81</v>
      </c>
      <c r="F60" s="196"/>
      <c r="G60" s="196"/>
      <c r="H60" s="196">
        <v>0</v>
      </c>
      <c r="I60" s="196">
        <f>ROUND(E60*H60,2)</f>
        <v>0</v>
      </c>
      <c r="J60" s="196">
        <v>50.5</v>
      </c>
      <c r="K60" s="196">
        <f>ROUND(E60*J60,2)</f>
        <v>4090.5</v>
      </c>
      <c r="L60" s="196">
        <v>21</v>
      </c>
      <c r="M60" s="196">
        <f>G60*(1+L60/100)</f>
        <v>0</v>
      </c>
      <c r="N60" s="196">
        <v>0</v>
      </c>
      <c r="O60" s="196">
        <f>ROUND(E60*N60,2)</f>
        <v>0</v>
      </c>
      <c r="P60" s="196">
        <v>0</v>
      </c>
      <c r="Q60" s="196">
        <f>ROUND(E60*P60,2)</f>
        <v>0</v>
      </c>
      <c r="R60" s="172"/>
      <c r="S60" s="172"/>
      <c r="T60" s="173">
        <v>0.22800000000000001</v>
      </c>
      <c r="U60" s="172">
        <f>ROUND(E60*T60,2)</f>
        <v>18.47</v>
      </c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96</v>
      </c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">
      <c r="A61" s="161">
        <v>24</v>
      </c>
      <c r="B61" s="166" t="s">
        <v>164</v>
      </c>
      <c r="C61" s="189" t="s">
        <v>165</v>
      </c>
      <c r="D61" s="168" t="s">
        <v>100</v>
      </c>
      <c r="E61" s="196">
        <v>506.25</v>
      </c>
      <c r="F61" s="196"/>
      <c r="G61" s="196"/>
      <c r="H61" s="196">
        <v>55</v>
      </c>
      <c r="I61" s="196">
        <f>ROUND(E61*H61,2)</f>
        <v>27843.75</v>
      </c>
      <c r="J61" s="196">
        <v>0</v>
      </c>
      <c r="K61" s="196">
        <f>ROUND(E61*J61,2)</f>
        <v>0</v>
      </c>
      <c r="L61" s="196">
        <v>21</v>
      </c>
      <c r="M61" s="196">
        <f>G61*(1+L61/100)</f>
        <v>0</v>
      </c>
      <c r="N61" s="196">
        <v>1.4999999999999999E-2</v>
      </c>
      <c r="O61" s="196">
        <f>ROUND(E61*N61,2)</f>
        <v>7.59</v>
      </c>
      <c r="P61" s="196">
        <v>0</v>
      </c>
      <c r="Q61" s="196">
        <f>ROUND(E61*P61,2)</f>
        <v>0</v>
      </c>
      <c r="R61" s="172"/>
      <c r="S61" s="172"/>
      <c r="T61" s="173">
        <v>0</v>
      </c>
      <c r="U61" s="172">
        <f>ROUND(E61*T61,2)</f>
        <v>0</v>
      </c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152</v>
      </c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outlineLevel="1" x14ac:dyDescent="0.2">
      <c r="A62" s="161"/>
      <c r="B62" s="166"/>
      <c r="C62" s="190" t="s">
        <v>166</v>
      </c>
      <c r="D62" s="169"/>
      <c r="E62" s="197">
        <v>506.25</v>
      </c>
      <c r="F62" s="196"/>
      <c r="G62" s="196"/>
      <c r="H62" s="196"/>
      <c r="I62" s="196"/>
      <c r="J62" s="196"/>
      <c r="K62" s="196"/>
      <c r="L62" s="196"/>
      <c r="M62" s="196"/>
      <c r="N62" s="196"/>
      <c r="O62" s="196"/>
      <c r="P62" s="196"/>
      <c r="Q62" s="196"/>
      <c r="R62" s="172"/>
      <c r="S62" s="172"/>
      <c r="T62" s="173"/>
      <c r="U62" s="172"/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98</v>
      </c>
      <c r="AF62" s="160">
        <v>0</v>
      </c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x14ac:dyDescent="0.2">
      <c r="A63" s="162" t="s">
        <v>91</v>
      </c>
      <c r="B63" s="167" t="s">
        <v>58</v>
      </c>
      <c r="C63" s="191" t="s">
        <v>59</v>
      </c>
      <c r="D63" s="170"/>
      <c r="E63" s="198"/>
      <c r="F63" s="198"/>
      <c r="G63" s="198"/>
      <c r="H63" s="198"/>
      <c r="I63" s="198">
        <f>SUM(I64:I65)</f>
        <v>440.28</v>
      </c>
      <c r="J63" s="198"/>
      <c r="K63" s="198">
        <f>SUM(K64:K65)</f>
        <v>2583.7199999999998</v>
      </c>
      <c r="L63" s="198"/>
      <c r="M63" s="198">
        <f>SUM(M64:M65)</f>
        <v>0</v>
      </c>
      <c r="N63" s="198"/>
      <c r="O63" s="198">
        <f>SUM(O64:O65)</f>
        <v>1.5</v>
      </c>
      <c r="P63" s="198"/>
      <c r="Q63" s="198">
        <f>SUM(Q64:Q65)</f>
        <v>0</v>
      </c>
      <c r="R63" s="174"/>
      <c r="S63" s="174"/>
      <c r="T63" s="175"/>
      <c r="U63" s="174">
        <f>SUM(U64:U65)</f>
        <v>4.5</v>
      </c>
      <c r="AE63" t="s">
        <v>92</v>
      </c>
    </row>
    <row r="64" spans="1:60" outlineLevel="1" x14ac:dyDescent="0.2">
      <c r="A64" s="161">
        <v>25</v>
      </c>
      <c r="B64" s="166" t="s">
        <v>167</v>
      </c>
      <c r="C64" s="189" t="s">
        <v>168</v>
      </c>
      <c r="D64" s="168" t="s">
        <v>99</v>
      </c>
      <c r="E64" s="196">
        <v>18</v>
      </c>
      <c r="F64" s="196"/>
      <c r="G64" s="196"/>
      <c r="H64" s="196">
        <v>24.46</v>
      </c>
      <c r="I64" s="196">
        <f>ROUND(E64*H64,2)</f>
        <v>440.28</v>
      </c>
      <c r="J64" s="196">
        <v>143.54</v>
      </c>
      <c r="K64" s="196">
        <f>ROUND(E64*J64,2)</f>
        <v>2583.7199999999998</v>
      </c>
      <c r="L64" s="196">
        <v>21</v>
      </c>
      <c r="M64" s="196">
        <f>G64*(1+L64/100)</f>
        <v>0</v>
      </c>
      <c r="N64" s="196">
        <v>8.3500000000000005E-2</v>
      </c>
      <c r="O64" s="196">
        <f>ROUND(E64*N64,2)</f>
        <v>1.5</v>
      </c>
      <c r="P64" s="196">
        <v>0</v>
      </c>
      <c r="Q64" s="196">
        <f>ROUND(E64*P64,2)</f>
        <v>0</v>
      </c>
      <c r="R64" s="172"/>
      <c r="S64" s="172"/>
      <c r="T64" s="173">
        <v>0.25</v>
      </c>
      <c r="U64" s="172">
        <f>ROUND(E64*T64,2)</f>
        <v>4.5</v>
      </c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96</v>
      </c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 outlineLevel="1" x14ac:dyDescent="0.2">
      <c r="A65" s="161"/>
      <c r="B65" s="166"/>
      <c r="C65" s="190" t="s">
        <v>107</v>
      </c>
      <c r="D65" s="169"/>
      <c r="E65" s="197">
        <v>18</v>
      </c>
      <c r="F65" s="196"/>
      <c r="G65" s="196"/>
      <c r="H65" s="196"/>
      <c r="I65" s="196"/>
      <c r="J65" s="196"/>
      <c r="K65" s="196"/>
      <c r="L65" s="196"/>
      <c r="M65" s="196"/>
      <c r="N65" s="196"/>
      <c r="O65" s="196"/>
      <c r="P65" s="196"/>
      <c r="Q65" s="196"/>
      <c r="R65" s="172"/>
      <c r="S65" s="172"/>
      <c r="T65" s="173"/>
      <c r="U65" s="172"/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98</v>
      </c>
      <c r="AF65" s="160">
        <v>0</v>
      </c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x14ac:dyDescent="0.2">
      <c r="A66" s="162" t="s">
        <v>91</v>
      </c>
      <c r="B66" s="167" t="s">
        <v>60</v>
      </c>
      <c r="C66" s="191" t="s">
        <v>61</v>
      </c>
      <c r="D66" s="170"/>
      <c r="E66" s="198"/>
      <c r="F66" s="198"/>
      <c r="G66" s="198"/>
      <c r="H66" s="198"/>
      <c r="I66" s="198">
        <f>SUM(I67:I73)</f>
        <v>0</v>
      </c>
      <c r="J66" s="198"/>
      <c r="K66" s="198">
        <f>SUM(K67:K73)</f>
        <v>149014.88</v>
      </c>
      <c r="L66" s="198"/>
      <c r="M66" s="198">
        <f>SUM(M67:M73)</f>
        <v>0</v>
      </c>
      <c r="N66" s="198"/>
      <c r="O66" s="198">
        <f>SUM(O67:O73)</f>
        <v>0</v>
      </c>
      <c r="P66" s="198"/>
      <c r="Q66" s="198">
        <f>SUM(Q67:Q73)</f>
        <v>0</v>
      </c>
      <c r="R66" s="174"/>
      <c r="S66" s="174"/>
      <c r="T66" s="175"/>
      <c r="U66" s="174">
        <f>SUM(U67:U73)</f>
        <v>0.44</v>
      </c>
      <c r="AE66" t="s">
        <v>92</v>
      </c>
    </row>
    <row r="67" spans="1:60" outlineLevel="1" x14ac:dyDescent="0.2">
      <c r="A67" s="161">
        <v>26</v>
      </c>
      <c r="B67" s="166" t="s">
        <v>169</v>
      </c>
      <c r="C67" s="189" t="s">
        <v>170</v>
      </c>
      <c r="D67" s="168" t="s">
        <v>171</v>
      </c>
      <c r="E67" s="196">
        <v>73.28</v>
      </c>
      <c r="F67" s="196"/>
      <c r="G67" s="196"/>
      <c r="H67" s="196">
        <v>0</v>
      </c>
      <c r="I67" s="196">
        <f>ROUND(E67*H67,2)</f>
        <v>0</v>
      </c>
      <c r="J67" s="196">
        <v>129.5</v>
      </c>
      <c r="K67" s="196">
        <f>ROUND(E67*J67,2)</f>
        <v>9489.76</v>
      </c>
      <c r="L67" s="196">
        <v>21</v>
      </c>
      <c r="M67" s="196">
        <f>G67*(1+L67/100)</f>
        <v>0</v>
      </c>
      <c r="N67" s="196">
        <v>0</v>
      </c>
      <c r="O67" s="196">
        <f>ROUND(E67*N67,2)</f>
        <v>0</v>
      </c>
      <c r="P67" s="196">
        <v>0</v>
      </c>
      <c r="Q67" s="196">
        <f>ROUND(E67*P67,2)</f>
        <v>0</v>
      </c>
      <c r="R67" s="172"/>
      <c r="S67" s="172"/>
      <c r="T67" s="173">
        <v>0</v>
      </c>
      <c r="U67" s="172">
        <f>ROUND(E67*T67,2)</f>
        <v>0</v>
      </c>
      <c r="V67" s="160"/>
      <c r="W67" s="160"/>
      <c r="X67" s="160"/>
      <c r="Y67" s="160"/>
      <c r="Z67" s="160"/>
      <c r="AA67" s="160"/>
      <c r="AB67" s="160"/>
      <c r="AC67" s="160"/>
      <c r="AD67" s="160"/>
      <c r="AE67" s="160" t="s">
        <v>96</v>
      </c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outlineLevel="1" x14ac:dyDescent="0.2">
      <c r="A68" s="161"/>
      <c r="B68" s="166"/>
      <c r="C68" s="190" t="s">
        <v>172</v>
      </c>
      <c r="D68" s="169"/>
      <c r="E68" s="197">
        <v>22.68</v>
      </c>
      <c r="F68" s="196"/>
      <c r="G68" s="196"/>
      <c r="H68" s="196"/>
      <c r="I68" s="196"/>
      <c r="J68" s="196"/>
      <c r="K68" s="196"/>
      <c r="L68" s="196"/>
      <c r="M68" s="196"/>
      <c r="N68" s="196"/>
      <c r="O68" s="196"/>
      <c r="P68" s="196"/>
      <c r="Q68" s="196"/>
      <c r="R68" s="172"/>
      <c r="S68" s="172"/>
      <c r="T68" s="173"/>
      <c r="U68" s="172"/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98</v>
      </c>
      <c r="AF68" s="160">
        <v>0</v>
      </c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 x14ac:dyDescent="0.2">
      <c r="A69" s="161"/>
      <c r="B69" s="166"/>
      <c r="C69" s="190" t="s">
        <v>173</v>
      </c>
      <c r="D69" s="169"/>
      <c r="E69" s="197">
        <v>43.2</v>
      </c>
      <c r="F69" s="196"/>
      <c r="G69" s="196"/>
      <c r="H69" s="196"/>
      <c r="I69" s="196"/>
      <c r="J69" s="196"/>
      <c r="K69" s="196"/>
      <c r="L69" s="196"/>
      <c r="M69" s="196"/>
      <c r="N69" s="196"/>
      <c r="O69" s="196"/>
      <c r="P69" s="196"/>
      <c r="Q69" s="196"/>
      <c r="R69" s="172"/>
      <c r="S69" s="172"/>
      <c r="T69" s="173"/>
      <c r="U69" s="172"/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98</v>
      </c>
      <c r="AF69" s="160">
        <v>0</v>
      </c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outlineLevel="1" x14ac:dyDescent="0.2">
      <c r="A70" s="161"/>
      <c r="B70" s="166"/>
      <c r="C70" s="190" t="s">
        <v>174</v>
      </c>
      <c r="D70" s="169"/>
      <c r="E70" s="197">
        <v>7.4</v>
      </c>
      <c r="F70" s="196"/>
      <c r="G70" s="196"/>
      <c r="H70" s="196"/>
      <c r="I70" s="196"/>
      <c r="J70" s="196"/>
      <c r="K70" s="196"/>
      <c r="L70" s="196"/>
      <c r="M70" s="196"/>
      <c r="N70" s="196"/>
      <c r="O70" s="196"/>
      <c r="P70" s="196"/>
      <c r="Q70" s="196"/>
      <c r="R70" s="172"/>
      <c r="S70" s="172"/>
      <c r="T70" s="173"/>
      <c r="U70" s="172"/>
      <c r="V70" s="160"/>
      <c r="W70" s="160"/>
      <c r="X70" s="160"/>
      <c r="Y70" s="160"/>
      <c r="Z70" s="160"/>
      <c r="AA70" s="160"/>
      <c r="AB70" s="160"/>
      <c r="AC70" s="160"/>
      <c r="AD70" s="160"/>
      <c r="AE70" s="160" t="s">
        <v>98</v>
      </c>
      <c r="AF70" s="160">
        <v>0</v>
      </c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</row>
    <row r="71" spans="1:60" outlineLevel="1" x14ac:dyDescent="0.2">
      <c r="A71" s="161">
        <v>27</v>
      </c>
      <c r="B71" s="166" t="s">
        <v>175</v>
      </c>
      <c r="C71" s="189" t="s">
        <v>176</v>
      </c>
      <c r="D71" s="168" t="s">
        <v>171</v>
      </c>
      <c r="E71" s="196">
        <v>1465.6</v>
      </c>
      <c r="F71" s="196"/>
      <c r="G71" s="196"/>
      <c r="H71" s="196">
        <v>0</v>
      </c>
      <c r="I71" s="196">
        <f>ROUND(E71*H71,2)</f>
        <v>0</v>
      </c>
      <c r="J71" s="196">
        <v>88.2</v>
      </c>
      <c r="K71" s="196">
        <f>ROUND(E71*J71,2)</f>
        <v>129265.92</v>
      </c>
      <c r="L71" s="196">
        <v>21</v>
      </c>
      <c r="M71" s="196">
        <f>G71*(1+L71/100)</f>
        <v>0</v>
      </c>
      <c r="N71" s="196">
        <v>0</v>
      </c>
      <c r="O71" s="196">
        <f>ROUND(E71*N71,2)</f>
        <v>0</v>
      </c>
      <c r="P71" s="196">
        <v>0</v>
      </c>
      <c r="Q71" s="196">
        <f>ROUND(E71*P71,2)</f>
        <v>0</v>
      </c>
      <c r="R71" s="172"/>
      <c r="S71" s="172"/>
      <c r="T71" s="173">
        <v>0</v>
      </c>
      <c r="U71" s="172">
        <f>ROUND(E71*T71,2)</f>
        <v>0</v>
      </c>
      <c r="V71" s="160"/>
      <c r="W71" s="160"/>
      <c r="X71" s="160"/>
      <c r="Y71" s="160"/>
      <c r="Z71" s="160"/>
      <c r="AA71" s="160"/>
      <c r="AB71" s="160"/>
      <c r="AC71" s="160"/>
      <c r="AD71" s="160"/>
      <c r="AE71" s="160" t="s">
        <v>96</v>
      </c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</row>
    <row r="72" spans="1:60" outlineLevel="1" x14ac:dyDescent="0.2">
      <c r="A72" s="161"/>
      <c r="B72" s="166"/>
      <c r="C72" s="190" t="s">
        <v>177</v>
      </c>
      <c r="D72" s="169"/>
      <c r="E72" s="197">
        <v>1465.6</v>
      </c>
      <c r="F72" s="196"/>
      <c r="G72" s="196"/>
      <c r="H72" s="196"/>
      <c r="I72" s="196"/>
      <c r="J72" s="196"/>
      <c r="K72" s="196"/>
      <c r="L72" s="196"/>
      <c r="M72" s="196"/>
      <c r="N72" s="196"/>
      <c r="O72" s="196"/>
      <c r="P72" s="196"/>
      <c r="Q72" s="196"/>
      <c r="R72" s="172"/>
      <c r="S72" s="172"/>
      <c r="T72" s="173"/>
      <c r="U72" s="172"/>
      <c r="V72" s="160"/>
      <c r="W72" s="160"/>
      <c r="X72" s="160"/>
      <c r="Y72" s="160"/>
      <c r="Z72" s="160"/>
      <c r="AA72" s="160"/>
      <c r="AB72" s="160"/>
      <c r="AC72" s="160"/>
      <c r="AD72" s="160"/>
      <c r="AE72" s="160" t="s">
        <v>98</v>
      </c>
      <c r="AF72" s="160">
        <v>0</v>
      </c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</row>
    <row r="73" spans="1:60" outlineLevel="1" x14ac:dyDescent="0.2">
      <c r="A73" s="161">
        <v>28</v>
      </c>
      <c r="B73" s="166" t="s">
        <v>178</v>
      </c>
      <c r="C73" s="189" t="s">
        <v>179</v>
      </c>
      <c r="D73" s="168" t="s">
        <v>171</v>
      </c>
      <c r="E73" s="196">
        <v>73.28</v>
      </c>
      <c r="F73" s="196"/>
      <c r="G73" s="196"/>
      <c r="H73" s="196">
        <v>0</v>
      </c>
      <c r="I73" s="196">
        <f>ROUND(E73*H73,2)</f>
        <v>0</v>
      </c>
      <c r="J73" s="196">
        <v>140</v>
      </c>
      <c r="K73" s="196">
        <f>ROUND(E73*J73,2)</f>
        <v>10259.200000000001</v>
      </c>
      <c r="L73" s="196">
        <v>21</v>
      </c>
      <c r="M73" s="196">
        <f>G73*(1+L73/100)</f>
        <v>0</v>
      </c>
      <c r="N73" s="196">
        <v>0</v>
      </c>
      <c r="O73" s="196">
        <f>ROUND(E73*N73,2)</f>
        <v>0</v>
      </c>
      <c r="P73" s="196">
        <v>0</v>
      </c>
      <c r="Q73" s="196">
        <f>ROUND(E73*P73,2)</f>
        <v>0</v>
      </c>
      <c r="R73" s="172"/>
      <c r="S73" s="172"/>
      <c r="T73" s="173">
        <v>6.0000000000000001E-3</v>
      </c>
      <c r="U73" s="172">
        <f>ROUND(E73*T73,2)</f>
        <v>0.44</v>
      </c>
      <c r="V73" s="160"/>
      <c r="W73" s="160"/>
      <c r="X73" s="160"/>
      <c r="Y73" s="160"/>
      <c r="Z73" s="160"/>
      <c r="AA73" s="160"/>
      <c r="AB73" s="160"/>
      <c r="AC73" s="160"/>
      <c r="AD73" s="160"/>
      <c r="AE73" s="160" t="s">
        <v>96</v>
      </c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x14ac:dyDescent="0.2">
      <c r="A74" s="162" t="s">
        <v>91</v>
      </c>
      <c r="B74" s="167" t="s">
        <v>62</v>
      </c>
      <c r="C74" s="191" t="s">
        <v>63</v>
      </c>
      <c r="D74" s="170"/>
      <c r="E74" s="198"/>
      <c r="F74" s="198"/>
      <c r="G74" s="198"/>
      <c r="H74" s="198"/>
      <c r="I74" s="198">
        <f>SUM(I75:I75)</f>
        <v>0</v>
      </c>
      <c r="J74" s="198"/>
      <c r="K74" s="198">
        <f>SUM(K75:K75)</f>
        <v>22990.240000000002</v>
      </c>
      <c r="L74" s="198"/>
      <c r="M74" s="198">
        <f>SUM(M75:M75)</f>
        <v>0</v>
      </c>
      <c r="N74" s="198"/>
      <c r="O74" s="198">
        <f>SUM(O75:O75)</f>
        <v>0</v>
      </c>
      <c r="P74" s="198"/>
      <c r="Q74" s="198">
        <f>SUM(Q75:Q75)</f>
        <v>0</v>
      </c>
      <c r="R74" s="174"/>
      <c r="S74" s="174"/>
      <c r="T74" s="175"/>
      <c r="U74" s="174">
        <f>SUM(U75:U75)</f>
        <v>21.81</v>
      </c>
      <c r="AE74" t="s">
        <v>92</v>
      </c>
    </row>
    <row r="75" spans="1:60" outlineLevel="1" x14ac:dyDescent="0.2">
      <c r="A75" s="161">
        <v>29</v>
      </c>
      <c r="B75" s="166" t="s">
        <v>180</v>
      </c>
      <c r="C75" s="189" t="s">
        <v>181</v>
      </c>
      <c r="D75" s="168" t="s">
        <v>171</v>
      </c>
      <c r="E75" s="196">
        <v>94.029600000000002</v>
      </c>
      <c r="F75" s="196"/>
      <c r="G75" s="196"/>
      <c r="H75" s="196">
        <v>0</v>
      </c>
      <c r="I75" s="196">
        <f>ROUND(E75*H75,2)</f>
        <v>0</v>
      </c>
      <c r="J75" s="196">
        <v>244.5</v>
      </c>
      <c r="K75" s="196">
        <f>ROUND(E75*J75,2)</f>
        <v>22990.240000000002</v>
      </c>
      <c r="L75" s="196">
        <v>21</v>
      </c>
      <c r="M75" s="196">
        <f>G75*(1+L75/100)</f>
        <v>0</v>
      </c>
      <c r="N75" s="196">
        <v>0</v>
      </c>
      <c r="O75" s="196">
        <f>ROUND(E75*N75,2)</f>
        <v>0</v>
      </c>
      <c r="P75" s="196">
        <v>0</v>
      </c>
      <c r="Q75" s="196">
        <f>ROUND(E75*P75,2)</f>
        <v>0</v>
      </c>
      <c r="R75" s="172"/>
      <c r="S75" s="172"/>
      <c r="T75" s="173">
        <v>0.23200000000000001</v>
      </c>
      <c r="U75" s="172">
        <f>ROUND(E75*T75,2)</f>
        <v>21.81</v>
      </c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96</v>
      </c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x14ac:dyDescent="0.2">
      <c r="A76" s="162" t="s">
        <v>91</v>
      </c>
      <c r="B76" s="167" t="s">
        <v>64</v>
      </c>
      <c r="C76" s="191" t="s">
        <v>26</v>
      </c>
      <c r="D76" s="170"/>
      <c r="E76" s="198"/>
      <c r="F76" s="198"/>
      <c r="G76" s="198"/>
      <c r="H76" s="198"/>
      <c r="I76" s="198">
        <f>SUM(I77:I87)</f>
        <v>0</v>
      </c>
      <c r="J76" s="198"/>
      <c r="K76" s="198">
        <f>SUM(K77:K87)</f>
        <v>105773</v>
      </c>
      <c r="L76" s="198"/>
      <c r="M76" s="198">
        <f>SUM(M77:M87)</f>
        <v>0</v>
      </c>
      <c r="N76" s="198"/>
      <c r="O76" s="198">
        <f>SUM(O77:O87)</f>
        <v>0</v>
      </c>
      <c r="P76" s="198"/>
      <c r="Q76" s="198">
        <f>SUM(Q77:Q87)</f>
        <v>0</v>
      </c>
      <c r="R76" s="174"/>
      <c r="S76" s="174"/>
      <c r="T76" s="175"/>
      <c r="U76" s="174">
        <f>SUM(U77:U87)</f>
        <v>0</v>
      </c>
      <c r="AE76" t="s">
        <v>92</v>
      </c>
    </row>
    <row r="77" spans="1:60" outlineLevel="1" x14ac:dyDescent="0.2">
      <c r="A77" s="161">
        <v>30</v>
      </c>
      <c r="B77" s="166" t="s">
        <v>182</v>
      </c>
      <c r="C77" s="189" t="s">
        <v>183</v>
      </c>
      <c r="D77" s="168" t="s">
        <v>184</v>
      </c>
      <c r="E77" s="196">
        <v>1</v>
      </c>
      <c r="F77" s="196"/>
      <c r="G77" s="196"/>
      <c r="H77" s="196">
        <v>0</v>
      </c>
      <c r="I77" s="196">
        <f t="shared" ref="I77:I87" si="6">ROUND(E77*H77,2)</f>
        <v>0</v>
      </c>
      <c r="J77" s="196">
        <v>19773</v>
      </c>
      <c r="K77" s="196">
        <f t="shared" ref="K77:K87" si="7">ROUND(E77*J77,2)</f>
        <v>19773</v>
      </c>
      <c r="L77" s="196">
        <v>21</v>
      </c>
      <c r="M77" s="196">
        <f t="shared" ref="M77:M87" si="8">G77*(1+L77/100)</f>
        <v>0</v>
      </c>
      <c r="N77" s="196">
        <v>0</v>
      </c>
      <c r="O77" s="196">
        <f t="shared" ref="O77:O87" si="9">ROUND(E77*N77,2)</f>
        <v>0</v>
      </c>
      <c r="P77" s="196">
        <v>0</v>
      </c>
      <c r="Q77" s="196">
        <f t="shared" ref="Q77:Q87" si="10">ROUND(E77*P77,2)</f>
        <v>0</v>
      </c>
      <c r="R77" s="172"/>
      <c r="S77" s="172"/>
      <c r="T77" s="173">
        <v>0</v>
      </c>
      <c r="U77" s="172">
        <f t="shared" ref="U77:U87" si="11">ROUND(E77*T77,2)</f>
        <v>0</v>
      </c>
      <c r="V77" s="160"/>
      <c r="W77" s="160"/>
      <c r="X77" s="160"/>
      <c r="Y77" s="160"/>
      <c r="Z77" s="160"/>
      <c r="AA77" s="160"/>
      <c r="AB77" s="160"/>
      <c r="AC77" s="160"/>
      <c r="AD77" s="160"/>
      <c r="AE77" s="160" t="s">
        <v>96</v>
      </c>
      <c r="AF77" s="160"/>
      <c r="AG77" s="160"/>
      <c r="AH77" s="160"/>
      <c r="AI77" s="160"/>
      <c r="AJ77" s="160"/>
      <c r="AK77" s="160"/>
      <c r="AL77" s="160"/>
      <c r="AM77" s="160"/>
      <c r="AN77" s="160"/>
      <c r="AO77" s="160"/>
      <c r="AP77" s="160"/>
      <c r="AQ77" s="160"/>
      <c r="AR77" s="160"/>
      <c r="AS77" s="160"/>
      <c r="AT77" s="160"/>
      <c r="AU77" s="160"/>
      <c r="AV77" s="160"/>
      <c r="AW77" s="160"/>
      <c r="AX77" s="160"/>
      <c r="AY77" s="160"/>
      <c r="AZ77" s="160"/>
      <c r="BA77" s="160"/>
      <c r="BB77" s="160"/>
      <c r="BC77" s="160"/>
      <c r="BD77" s="160"/>
      <c r="BE77" s="160"/>
      <c r="BF77" s="160"/>
      <c r="BG77" s="160"/>
      <c r="BH77" s="160"/>
    </row>
    <row r="78" spans="1:60" outlineLevel="1" x14ac:dyDescent="0.2">
      <c r="A78" s="161">
        <v>31</v>
      </c>
      <c r="B78" s="166" t="s">
        <v>185</v>
      </c>
      <c r="C78" s="189" t="s">
        <v>186</v>
      </c>
      <c r="D78" s="168" t="s">
        <v>184</v>
      </c>
      <c r="E78" s="196">
        <v>1</v>
      </c>
      <c r="F78" s="196"/>
      <c r="G78" s="196"/>
      <c r="H78" s="196">
        <v>0</v>
      </c>
      <c r="I78" s="196">
        <f t="shared" si="6"/>
        <v>0</v>
      </c>
      <c r="J78" s="196">
        <v>5000</v>
      </c>
      <c r="K78" s="196">
        <f t="shared" si="7"/>
        <v>5000</v>
      </c>
      <c r="L78" s="196">
        <v>21</v>
      </c>
      <c r="M78" s="196">
        <f t="shared" si="8"/>
        <v>0</v>
      </c>
      <c r="N78" s="196">
        <v>0</v>
      </c>
      <c r="O78" s="196">
        <f t="shared" si="9"/>
        <v>0</v>
      </c>
      <c r="P78" s="196">
        <v>0</v>
      </c>
      <c r="Q78" s="196">
        <f t="shared" si="10"/>
        <v>0</v>
      </c>
      <c r="R78" s="172"/>
      <c r="S78" s="172"/>
      <c r="T78" s="173">
        <v>0</v>
      </c>
      <c r="U78" s="172">
        <f t="shared" si="11"/>
        <v>0</v>
      </c>
      <c r="V78" s="160"/>
      <c r="W78" s="160"/>
      <c r="X78" s="160"/>
      <c r="Y78" s="160"/>
      <c r="Z78" s="160"/>
      <c r="AA78" s="160"/>
      <c r="AB78" s="160"/>
      <c r="AC78" s="160"/>
      <c r="AD78" s="160"/>
      <c r="AE78" s="160" t="s">
        <v>96</v>
      </c>
      <c r="AF78" s="160"/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outlineLevel="1" x14ac:dyDescent="0.2">
      <c r="A79" s="161">
        <v>32</v>
      </c>
      <c r="B79" s="166" t="s">
        <v>187</v>
      </c>
      <c r="C79" s="189" t="s">
        <v>188</v>
      </c>
      <c r="D79" s="168" t="s">
        <v>184</v>
      </c>
      <c r="E79" s="196">
        <v>1</v>
      </c>
      <c r="F79" s="196"/>
      <c r="G79" s="196"/>
      <c r="H79" s="196">
        <v>0</v>
      </c>
      <c r="I79" s="196">
        <f t="shared" si="6"/>
        <v>0</v>
      </c>
      <c r="J79" s="196">
        <v>8000</v>
      </c>
      <c r="K79" s="196">
        <f t="shared" si="7"/>
        <v>8000</v>
      </c>
      <c r="L79" s="196">
        <v>21</v>
      </c>
      <c r="M79" s="196">
        <f t="shared" si="8"/>
        <v>0</v>
      </c>
      <c r="N79" s="196">
        <v>0</v>
      </c>
      <c r="O79" s="196">
        <f t="shared" si="9"/>
        <v>0</v>
      </c>
      <c r="P79" s="196">
        <v>0</v>
      </c>
      <c r="Q79" s="196">
        <f t="shared" si="10"/>
        <v>0</v>
      </c>
      <c r="R79" s="172"/>
      <c r="S79" s="172"/>
      <c r="T79" s="173">
        <v>0</v>
      </c>
      <c r="U79" s="172">
        <f t="shared" si="11"/>
        <v>0</v>
      </c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96</v>
      </c>
      <c r="AF79" s="160"/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outlineLevel="1" x14ac:dyDescent="0.2">
      <c r="A80" s="161">
        <v>33</v>
      </c>
      <c r="B80" s="166" t="s">
        <v>189</v>
      </c>
      <c r="C80" s="189" t="s">
        <v>190</v>
      </c>
      <c r="D80" s="168" t="s">
        <v>184</v>
      </c>
      <c r="E80" s="196">
        <v>1</v>
      </c>
      <c r="F80" s="196"/>
      <c r="G80" s="196"/>
      <c r="H80" s="196">
        <v>0</v>
      </c>
      <c r="I80" s="196">
        <f t="shared" si="6"/>
        <v>0</v>
      </c>
      <c r="J80" s="196">
        <v>5000</v>
      </c>
      <c r="K80" s="196">
        <f t="shared" si="7"/>
        <v>5000</v>
      </c>
      <c r="L80" s="196">
        <v>21</v>
      </c>
      <c r="M80" s="196">
        <f t="shared" si="8"/>
        <v>0</v>
      </c>
      <c r="N80" s="196">
        <v>0</v>
      </c>
      <c r="O80" s="196">
        <f t="shared" si="9"/>
        <v>0</v>
      </c>
      <c r="P80" s="196">
        <v>0</v>
      </c>
      <c r="Q80" s="196">
        <f t="shared" si="10"/>
        <v>0</v>
      </c>
      <c r="R80" s="172"/>
      <c r="S80" s="172"/>
      <c r="T80" s="173">
        <v>0</v>
      </c>
      <c r="U80" s="172">
        <f t="shared" si="11"/>
        <v>0</v>
      </c>
      <c r="V80" s="160"/>
      <c r="W80" s="160"/>
      <c r="X80" s="160"/>
      <c r="Y80" s="160"/>
      <c r="Z80" s="160"/>
      <c r="AA80" s="160"/>
      <c r="AB80" s="160"/>
      <c r="AC80" s="160"/>
      <c r="AD80" s="160"/>
      <c r="AE80" s="160" t="s">
        <v>96</v>
      </c>
      <c r="AF80" s="160"/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</row>
    <row r="81" spans="1:60" outlineLevel="1" x14ac:dyDescent="0.2">
      <c r="A81" s="161">
        <v>34</v>
      </c>
      <c r="B81" s="166" t="s">
        <v>191</v>
      </c>
      <c r="C81" s="189" t="s">
        <v>192</v>
      </c>
      <c r="D81" s="168" t="s">
        <v>184</v>
      </c>
      <c r="E81" s="196">
        <v>1</v>
      </c>
      <c r="F81" s="196"/>
      <c r="G81" s="196"/>
      <c r="H81" s="196">
        <v>0</v>
      </c>
      <c r="I81" s="196">
        <f t="shared" si="6"/>
        <v>0</v>
      </c>
      <c r="J81" s="196">
        <v>2000</v>
      </c>
      <c r="K81" s="196">
        <f t="shared" si="7"/>
        <v>2000</v>
      </c>
      <c r="L81" s="196">
        <v>21</v>
      </c>
      <c r="M81" s="196">
        <f t="shared" si="8"/>
        <v>0</v>
      </c>
      <c r="N81" s="196">
        <v>0</v>
      </c>
      <c r="O81" s="196">
        <f t="shared" si="9"/>
        <v>0</v>
      </c>
      <c r="P81" s="196">
        <v>0</v>
      </c>
      <c r="Q81" s="196">
        <f t="shared" si="10"/>
        <v>0</v>
      </c>
      <c r="R81" s="172"/>
      <c r="S81" s="172"/>
      <c r="T81" s="173">
        <v>0</v>
      </c>
      <c r="U81" s="172">
        <f t="shared" si="11"/>
        <v>0</v>
      </c>
      <c r="V81" s="160"/>
      <c r="W81" s="160"/>
      <c r="X81" s="160"/>
      <c r="Y81" s="160"/>
      <c r="Z81" s="160"/>
      <c r="AA81" s="160"/>
      <c r="AB81" s="160"/>
      <c r="AC81" s="160"/>
      <c r="AD81" s="160"/>
      <c r="AE81" s="160" t="s">
        <v>96</v>
      </c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</row>
    <row r="82" spans="1:60" ht="22.5" outlineLevel="1" x14ac:dyDescent="0.2">
      <c r="A82" s="161">
        <v>35</v>
      </c>
      <c r="B82" s="166" t="s">
        <v>193</v>
      </c>
      <c r="C82" s="189" t="s">
        <v>194</v>
      </c>
      <c r="D82" s="168" t="s">
        <v>184</v>
      </c>
      <c r="E82" s="196">
        <v>1</v>
      </c>
      <c r="F82" s="196"/>
      <c r="G82" s="196"/>
      <c r="H82" s="196">
        <v>0</v>
      </c>
      <c r="I82" s="196">
        <f t="shared" si="6"/>
        <v>0</v>
      </c>
      <c r="J82" s="196">
        <v>10000</v>
      </c>
      <c r="K82" s="196">
        <f t="shared" si="7"/>
        <v>10000</v>
      </c>
      <c r="L82" s="196">
        <v>21</v>
      </c>
      <c r="M82" s="196">
        <f t="shared" si="8"/>
        <v>0</v>
      </c>
      <c r="N82" s="196">
        <v>0</v>
      </c>
      <c r="O82" s="196">
        <f t="shared" si="9"/>
        <v>0</v>
      </c>
      <c r="P82" s="196">
        <v>0</v>
      </c>
      <c r="Q82" s="196">
        <f t="shared" si="10"/>
        <v>0</v>
      </c>
      <c r="R82" s="172"/>
      <c r="S82" s="172"/>
      <c r="T82" s="173">
        <v>0</v>
      </c>
      <c r="U82" s="172">
        <f t="shared" si="11"/>
        <v>0</v>
      </c>
      <c r="V82" s="160"/>
      <c r="W82" s="160"/>
      <c r="X82" s="160"/>
      <c r="Y82" s="160"/>
      <c r="Z82" s="160"/>
      <c r="AA82" s="160"/>
      <c r="AB82" s="160"/>
      <c r="AC82" s="160"/>
      <c r="AD82" s="160"/>
      <c r="AE82" s="160" t="s">
        <v>96</v>
      </c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</row>
    <row r="83" spans="1:60" outlineLevel="1" x14ac:dyDescent="0.2">
      <c r="A83" s="161">
        <v>36</v>
      </c>
      <c r="B83" s="166" t="s">
        <v>193</v>
      </c>
      <c r="C83" s="189" t="s">
        <v>195</v>
      </c>
      <c r="D83" s="168" t="s">
        <v>184</v>
      </c>
      <c r="E83" s="196">
        <v>1</v>
      </c>
      <c r="F83" s="196"/>
      <c r="G83" s="196"/>
      <c r="H83" s="196">
        <v>0</v>
      </c>
      <c r="I83" s="196">
        <f t="shared" si="6"/>
        <v>0</v>
      </c>
      <c r="J83" s="196">
        <v>5000</v>
      </c>
      <c r="K83" s="196">
        <f t="shared" si="7"/>
        <v>5000</v>
      </c>
      <c r="L83" s="196">
        <v>21</v>
      </c>
      <c r="M83" s="196">
        <f t="shared" si="8"/>
        <v>0</v>
      </c>
      <c r="N83" s="196">
        <v>0</v>
      </c>
      <c r="O83" s="196">
        <f t="shared" si="9"/>
        <v>0</v>
      </c>
      <c r="P83" s="196">
        <v>0</v>
      </c>
      <c r="Q83" s="196">
        <f t="shared" si="10"/>
        <v>0</v>
      </c>
      <c r="R83" s="172"/>
      <c r="S83" s="172"/>
      <c r="T83" s="173">
        <v>0</v>
      </c>
      <c r="U83" s="172">
        <f t="shared" si="11"/>
        <v>0</v>
      </c>
      <c r="V83" s="160"/>
      <c r="W83" s="160"/>
      <c r="X83" s="160"/>
      <c r="Y83" s="160"/>
      <c r="Z83" s="160"/>
      <c r="AA83" s="160"/>
      <c r="AB83" s="160"/>
      <c r="AC83" s="160"/>
      <c r="AD83" s="160"/>
      <c r="AE83" s="160" t="s">
        <v>96</v>
      </c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 ht="22.5" outlineLevel="1" x14ac:dyDescent="0.2">
      <c r="A84" s="161">
        <v>37</v>
      </c>
      <c r="B84" s="166" t="s">
        <v>193</v>
      </c>
      <c r="C84" s="189" t="s">
        <v>196</v>
      </c>
      <c r="D84" s="168" t="s">
        <v>184</v>
      </c>
      <c r="E84" s="196">
        <v>1</v>
      </c>
      <c r="F84" s="196"/>
      <c r="G84" s="196"/>
      <c r="H84" s="196">
        <v>0</v>
      </c>
      <c r="I84" s="196">
        <f t="shared" si="6"/>
        <v>0</v>
      </c>
      <c r="J84" s="196">
        <v>15000</v>
      </c>
      <c r="K84" s="196">
        <f t="shared" si="7"/>
        <v>15000</v>
      </c>
      <c r="L84" s="196">
        <v>21</v>
      </c>
      <c r="M84" s="196">
        <f t="shared" si="8"/>
        <v>0</v>
      </c>
      <c r="N84" s="196">
        <v>0</v>
      </c>
      <c r="O84" s="196">
        <f t="shared" si="9"/>
        <v>0</v>
      </c>
      <c r="P84" s="196">
        <v>0</v>
      </c>
      <c r="Q84" s="196">
        <f t="shared" si="10"/>
        <v>0</v>
      </c>
      <c r="R84" s="172"/>
      <c r="S84" s="172"/>
      <c r="T84" s="173">
        <v>0</v>
      </c>
      <c r="U84" s="172">
        <f t="shared" si="11"/>
        <v>0</v>
      </c>
      <c r="V84" s="160"/>
      <c r="W84" s="160"/>
      <c r="X84" s="160"/>
      <c r="Y84" s="160"/>
      <c r="Z84" s="160"/>
      <c r="AA84" s="160"/>
      <c r="AB84" s="160"/>
      <c r="AC84" s="160"/>
      <c r="AD84" s="160"/>
      <c r="AE84" s="160" t="s">
        <v>96</v>
      </c>
      <c r="AF84" s="160"/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</row>
    <row r="85" spans="1:60" outlineLevel="1" x14ac:dyDescent="0.2">
      <c r="A85" s="161">
        <v>38</v>
      </c>
      <c r="B85" s="166" t="s">
        <v>197</v>
      </c>
      <c r="C85" s="189" t="s">
        <v>198</v>
      </c>
      <c r="D85" s="168" t="s">
        <v>184</v>
      </c>
      <c r="E85" s="196">
        <v>1</v>
      </c>
      <c r="F85" s="196"/>
      <c r="G85" s="196"/>
      <c r="H85" s="196">
        <v>0</v>
      </c>
      <c r="I85" s="196">
        <f t="shared" si="6"/>
        <v>0</v>
      </c>
      <c r="J85" s="196">
        <v>5000</v>
      </c>
      <c r="K85" s="196">
        <f t="shared" si="7"/>
        <v>5000</v>
      </c>
      <c r="L85" s="196">
        <v>21</v>
      </c>
      <c r="M85" s="196">
        <f t="shared" si="8"/>
        <v>0</v>
      </c>
      <c r="N85" s="196">
        <v>0</v>
      </c>
      <c r="O85" s="196">
        <f t="shared" si="9"/>
        <v>0</v>
      </c>
      <c r="P85" s="196">
        <v>0</v>
      </c>
      <c r="Q85" s="196">
        <f t="shared" si="10"/>
        <v>0</v>
      </c>
      <c r="R85" s="172"/>
      <c r="S85" s="172"/>
      <c r="T85" s="173">
        <v>0</v>
      </c>
      <c r="U85" s="172">
        <f t="shared" si="11"/>
        <v>0</v>
      </c>
      <c r="V85" s="160"/>
      <c r="W85" s="160"/>
      <c r="X85" s="160"/>
      <c r="Y85" s="160"/>
      <c r="Z85" s="160"/>
      <c r="AA85" s="160"/>
      <c r="AB85" s="160"/>
      <c r="AC85" s="160"/>
      <c r="AD85" s="160"/>
      <c r="AE85" s="160" t="s">
        <v>96</v>
      </c>
      <c r="AF85" s="160"/>
      <c r="AG85" s="160"/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0"/>
      <c r="BB85" s="160"/>
      <c r="BC85" s="160"/>
      <c r="BD85" s="160"/>
      <c r="BE85" s="160"/>
      <c r="BF85" s="160"/>
      <c r="BG85" s="160"/>
      <c r="BH85" s="160"/>
    </row>
    <row r="86" spans="1:60" outlineLevel="1" x14ac:dyDescent="0.2">
      <c r="A86" s="161">
        <v>39</v>
      </c>
      <c r="B86" s="166" t="s">
        <v>199</v>
      </c>
      <c r="C86" s="189" t="s">
        <v>200</v>
      </c>
      <c r="D86" s="168" t="s">
        <v>184</v>
      </c>
      <c r="E86" s="196">
        <v>1</v>
      </c>
      <c r="F86" s="196"/>
      <c r="G86" s="196"/>
      <c r="H86" s="196">
        <v>0</v>
      </c>
      <c r="I86" s="196">
        <f t="shared" si="6"/>
        <v>0</v>
      </c>
      <c r="J86" s="196">
        <v>16000</v>
      </c>
      <c r="K86" s="196">
        <f t="shared" si="7"/>
        <v>16000</v>
      </c>
      <c r="L86" s="196">
        <v>21</v>
      </c>
      <c r="M86" s="196">
        <f t="shared" si="8"/>
        <v>0</v>
      </c>
      <c r="N86" s="196">
        <v>0</v>
      </c>
      <c r="O86" s="196">
        <f t="shared" si="9"/>
        <v>0</v>
      </c>
      <c r="P86" s="196">
        <v>0</v>
      </c>
      <c r="Q86" s="196">
        <f t="shared" si="10"/>
        <v>0</v>
      </c>
      <c r="R86" s="172"/>
      <c r="S86" s="172"/>
      <c r="T86" s="173">
        <v>0</v>
      </c>
      <c r="U86" s="172">
        <f t="shared" si="11"/>
        <v>0</v>
      </c>
      <c r="V86" s="160"/>
      <c r="W86" s="160"/>
      <c r="X86" s="160"/>
      <c r="Y86" s="160"/>
      <c r="Z86" s="160"/>
      <c r="AA86" s="160"/>
      <c r="AB86" s="160"/>
      <c r="AC86" s="160"/>
      <c r="AD86" s="160"/>
      <c r="AE86" s="160" t="s">
        <v>96</v>
      </c>
      <c r="AF86" s="160"/>
      <c r="AG86" s="160"/>
      <c r="AH86" s="160"/>
      <c r="AI86" s="160"/>
      <c r="AJ86" s="160"/>
      <c r="AK86" s="160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0"/>
      <c r="BB86" s="160"/>
      <c r="BC86" s="160"/>
      <c r="BD86" s="160"/>
      <c r="BE86" s="160"/>
      <c r="BF86" s="160"/>
      <c r="BG86" s="160"/>
      <c r="BH86" s="160"/>
    </row>
    <row r="87" spans="1:60" outlineLevel="1" x14ac:dyDescent="0.2">
      <c r="A87" s="184">
        <v>40</v>
      </c>
      <c r="B87" s="185" t="s">
        <v>193</v>
      </c>
      <c r="C87" s="192" t="s">
        <v>201</v>
      </c>
      <c r="D87" s="186" t="s">
        <v>184</v>
      </c>
      <c r="E87" s="199">
        <v>1</v>
      </c>
      <c r="F87" s="199"/>
      <c r="G87" s="199"/>
      <c r="H87" s="199">
        <v>0</v>
      </c>
      <c r="I87" s="199">
        <f t="shared" si="6"/>
        <v>0</v>
      </c>
      <c r="J87" s="199">
        <v>15000</v>
      </c>
      <c r="K87" s="199">
        <f t="shared" si="7"/>
        <v>15000</v>
      </c>
      <c r="L87" s="199">
        <v>21</v>
      </c>
      <c r="M87" s="199">
        <f t="shared" si="8"/>
        <v>0</v>
      </c>
      <c r="N87" s="199">
        <v>0</v>
      </c>
      <c r="O87" s="199">
        <f t="shared" si="9"/>
        <v>0</v>
      </c>
      <c r="P87" s="199">
        <v>0</v>
      </c>
      <c r="Q87" s="199">
        <f t="shared" si="10"/>
        <v>0</v>
      </c>
      <c r="R87" s="187"/>
      <c r="S87" s="187"/>
      <c r="T87" s="188">
        <v>0</v>
      </c>
      <c r="U87" s="187">
        <f t="shared" si="11"/>
        <v>0</v>
      </c>
      <c r="V87" s="160"/>
      <c r="W87" s="160"/>
      <c r="X87" s="160"/>
      <c r="Y87" s="160"/>
      <c r="Z87" s="160"/>
      <c r="AA87" s="160"/>
      <c r="AB87" s="160"/>
      <c r="AC87" s="160"/>
      <c r="AD87" s="160"/>
      <c r="AE87" s="160" t="s">
        <v>96</v>
      </c>
      <c r="AF87" s="160"/>
      <c r="AG87" s="160"/>
      <c r="AH87" s="160"/>
      <c r="AI87" s="160"/>
      <c r="AJ87" s="160"/>
      <c r="AK87" s="160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60"/>
      <c r="BA87" s="160"/>
      <c r="BB87" s="160"/>
      <c r="BC87" s="160"/>
      <c r="BD87" s="160"/>
      <c r="BE87" s="160"/>
      <c r="BF87" s="160"/>
      <c r="BG87" s="160"/>
      <c r="BH87" s="160"/>
    </row>
    <row r="88" spans="1:60" x14ac:dyDescent="0.2">
      <c r="A88" s="6"/>
      <c r="B88" s="7" t="s">
        <v>138</v>
      </c>
      <c r="C88" s="193" t="s">
        <v>138</v>
      </c>
      <c r="D88" s="9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AC88">
        <v>15</v>
      </c>
      <c r="AD88">
        <v>21</v>
      </c>
    </row>
    <row r="89" spans="1:60" x14ac:dyDescent="0.2">
      <c r="C89" s="194"/>
      <c r="D89" s="148"/>
      <c r="AE89" t="s">
        <v>202</v>
      </c>
    </row>
    <row r="90" spans="1:60" x14ac:dyDescent="0.2">
      <c r="D90" s="148"/>
    </row>
    <row r="91" spans="1:60" x14ac:dyDescent="0.2">
      <c r="D91" s="148"/>
    </row>
    <row r="92" spans="1:60" x14ac:dyDescent="0.2">
      <c r="D92" s="148"/>
    </row>
    <row r="93" spans="1:60" x14ac:dyDescent="0.2">
      <c r="D93" s="148"/>
    </row>
    <row r="94" spans="1:60" x14ac:dyDescent="0.2">
      <c r="D94" s="148"/>
    </row>
    <row r="95" spans="1:60" x14ac:dyDescent="0.2">
      <c r="D95" s="148"/>
    </row>
    <row r="96" spans="1:60" x14ac:dyDescent="0.2">
      <c r="D96" s="148"/>
    </row>
    <row r="97" spans="4:4" x14ac:dyDescent="0.2">
      <c r="D97" s="148"/>
    </row>
    <row r="98" spans="4:4" x14ac:dyDescent="0.2">
      <c r="D98" s="148"/>
    </row>
    <row r="99" spans="4:4" x14ac:dyDescent="0.2">
      <c r="D99" s="148"/>
    </row>
    <row r="100" spans="4:4" x14ac:dyDescent="0.2">
      <c r="D100" s="148"/>
    </row>
    <row r="101" spans="4:4" x14ac:dyDescent="0.2">
      <c r="D101" s="148"/>
    </row>
    <row r="102" spans="4:4" x14ac:dyDescent="0.2">
      <c r="D102" s="148"/>
    </row>
    <row r="103" spans="4:4" x14ac:dyDescent="0.2">
      <c r="D103" s="148"/>
    </row>
    <row r="104" spans="4:4" x14ac:dyDescent="0.2">
      <c r="D104" s="148"/>
    </row>
    <row r="105" spans="4:4" x14ac:dyDescent="0.2">
      <c r="D105" s="148"/>
    </row>
    <row r="106" spans="4:4" x14ac:dyDescent="0.2">
      <c r="D106" s="148"/>
    </row>
    <row r="107" spans="4:4" x14ac:dyDescent="0.2">
      <c r="D107" s="148"/>
    </row>
    <row r="108" spans="4:4" x14ac:dyDescent="0.2">
      <c r="D108" s="148"/>
    </row>
    <row r="109" spans="4:4" x14ac:dyDescent="0.2">
      <c r="D109" s="148"/>
    </row>
    <row r="110" spans="4:4" x14ac:dyDescent="0.2">
      <c r="D110" s="148"/>
    </row>
    <row r="111" spans="4:4" x14ac:dyDescent="0.2">
      <c r="D111" s="148"/>
    </row>
    <row r="112" spans="4:4" x14ac:dyDescent="0.2">
      <c r="D112" s="148"/>
    </row>
    <row r="113" spans="4:4" x14ac:dyDescent="0.2">
      <c r="D113" s="148"/>
    </row>
    <row r="114" spans="4:4" x14ac:dyDescent="0.2">
      <c r="D114" s="148"/>
    </row>
    <row r="115" spans="4:4" x14ac:dyDescent="0.2">
      <c r="D115" s="148"/>
    </row>
    <row r="116" spans="4:4" x14ac:dyDescent="0.2">
      <c r="D116" s="148"/>
    </row>
    <row r="117" spans="4:4" x14ac:dyDescent="0.2">
      <c r="D117" s="148"/>
    </row>
    <row r="118" spans="4:4" x14ac:dyDescent="0.2">
      <c r="D118" s="148"/>
    </row>
    <row r="119" spans="4:4" x14ac:dyDescent="0.2">
      <c r="D119" s="148"/>
    </row>
    <row r="120" spans="4:4" x14ac:dyDescent="0.2">
      <c r="D120" s="148"/>
    </row>
    <row r="121" spans="4:4" x14ac:dyDescent="0.2">
      <c r="D121" s="148"/>
    </row>
    <row r="122" spans="4:4" x14ac:dyDescent="0.2">
      <c r="D122" s="148"/>
    </row>
    <row r="123" spans="4:4" x14ac:dyDescent="0.2">
      <c r="D123" s="148"/>
    </row>
    <row r="124" spans="4:4" x14ac:dyDescent="0.2">
      <c r="D124" s="148"/>
    </row>
    <row r="125" spans="4:4" x14ac:dyDescent="0.2">
      <c r="D125" s="148"/>
    </row>
    <row r="126" spans="4:4" x14ac:dyDescent="0.2">
      <c r="D126" s="148"/>
    </row>
    <row r="127" spans="4:4" x14ac:dyDescent="0.2">
      <c r="D127" s="148"/>
    </row>
    <row r="128" spans="4:4" x14ac:dyDescent="0.2">
      <c r="D128" s="148"/>
    </row>
    <row r="129" spans="4:4" x14ac:dyDescent="0.2">
      <c r="D129" s="148"/>
    </row>
    <row r="130" spans="4:4" x14ac:dyDescent="0.2">
      <c r="D130" s="148"/>
    </row>
    <row r="131" spans="4:4" x14ac:dyDescent="0.2">
      <c r="D131" s="148"/>
    </row>
    <row r="132" spans="4:4" x14ac:dyDescent="0.2">
      <c r="D132" s="148"/>
    </row>
    <row r="133" spans="4:4" x14ac:dyDescent="0.2">
      <c r="D133" s="148"/>
    </row>
    <row r="134" spans="4:4" x14ac:dyDescent="0.2">
      <c r="D134" s="148"/>
    </row>
    <row r="135" spans="4:4" x14ac:dyDescent="0.2">
      <c r="D135" s="148"/>
    </row>
    <row r="136" spans="4:4" x14ac:dyDescent="0.2">
      <c r="D136" s="148"/>
    </row>
    <row r="137" spans="4:4" x14ac:dyDescent="0.2">
      <c r="D137" s="148"/>
    </row>
    <row r="138" spans="4:4" x14ac:dyDescent="0.2">
      <c r="D138" s="148"/>
    </row>
    <row r="139" spans="4:4" x14ac:dyDescent="0.2">
      <c r="D139" s="148"/>
    </row>
    <row r="140" spans="4:4" x14ac:dyDescent="0.2">
      <c r="D140" s="148"/>
    </row>
    <row r="141" spans="4:4" x14ac:dyDescent="0.2">
      <c r="D141" s="148"/>
    </row>
    <row r="142" spans="4:4" x14ac:dyDescent="0.2">
      <c r="D142" s="148"/>
    </row>
    <row r="143" spans="4:4" x14ac:dyDescent="0.2">
      <c r="D143" s="148"/>
    </row>
    <row r="144" spans="4:4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Blažková Renáta</cp:lastModifiedBy>
  <cp:lastPrinted>2018-01-24T09:36:44Z</cp:lastPrinted>
  <dcterms:created xsi:type="dcterms:W3CDTF">2009-04-08T07:15:50Z</dcterms:created>
  <dcterms:modified xsi:type="dcterms:W3CDTF">2018-01-24T09:42:23Z</dcterms:modified>
</cp:coreProperties>
</file>